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TRC_TA_AAAHCE" sheetId="1" r:id="rId1"/>
    <sheet name="Sources" sheetId="2" r:id="rId2"/>
  </sheets>
  <definedNames>
    <definedName name="_xlnm.Print_Titles" localSheetId="0">'TRC_TA_AAAHCE'!$21:$21</definedName>
  </definedNames>
  <calcPr fullCalcOnLoad="1"/>
</workbook>
</file>

<file path=xl/comments1.xml><?xml version="1.0" encoding="utf-8"?>
<comments xmlns="http://schemas.openxmlformats.org/spreadsheetml/2006/main">
  <authors>
    <author>EV</author>
    <author>REGNER Genevi?ve</author>
  </authors>
  <commentList>
    <comment ref="Q22" authorId="0">
      <text>
        <r>
          <rPr>
            <sz val="9"/>
            <color indexed="8"/>
            <rFont val="Tahoma"/>
            <family val="2"/>
          </rPr>
          <t>Indiquer la position de l'agent :
- PNA
- DET numéro 14-1, 14-2,...
- CAEDAD
- DATE
- ...</t>
        </r>
      </text>
    </comment>
    <comment ref="S22" authorId="0">
      <text>
        <r>
          <rPr>
            <sz val="9"/>
            <color indexed="8"/>
            <rFont val="Tahoma"/>
            <family val="2"/>
          </rPr>
          <t>Indiquer le nom de la structure en toute lettre :
- DDT Nom
- DREAL Nom
- CEREMA Dtec Nom
- VNF Dter Nom
- ...</t>
        </r>
      </text>
    </comment>
    <comment ref="T22" authorId="0">
      <text>
        <r>
          <rPr>
            <sz val="9"/>
            <color indexed="8"/>
            <rFont val="Tahoma"/>
            <family val="2"/>
          </rPr>
          <t>Indiquer le nom de service en toute lettre :
- Sous-direction de XXX
- Service XXX
- Groupe XXX 
- ...</t>
        </r>
      </text>
    </comment>
    <comment ref="AK22" authorId="0">
      <text>
        <r>
          <rPr>
            <sz val="9"/>
            <color indexed="8"/>
            <rFont val="Tahoma"/>
            <family val="2"/>
          </rPr>
          <t>Indiquer l'année et rang de classement sous le format aaaa : x/y</t>
        </r>
      </text>
    </comment>
    <comment ref="A22" authorId="1">
      <text>
        <r>
          <rPr>
            <sz val="9"/>
            <rFont val="Tahoma"/>
            <family val="2"/>
          </rPr>
          <t xml:space="preserve">rang classment harmonisateur x/y
</t>
        </r>
      </text>
    </comment>
    <comment ref="B22" authorId="1">
      <text>
        <r>
          <rPr>
            <sz val="9"/>
            <rFont val="Tahoma"/>
            <family val="2"/>
          </rPr>
          <t xml:space="preserve">rang de classement du service x/y
</t>
        </r>
      </text>
    </comment>
    <comment ref="C22" authorId="1">
      <text>
        <r>
          <rPr>
            <sz val="9"/>
            <rFont val="Tahoma"/>
            <family val="2"/>
          </rPr>
          <t xml:space="preserve">Saisir lenom de l'agent
</t>
        </r>
      </text>
    </comment>
    <comment ref="D22" authorId="1">
      <text>
        <r>
          <rPr>
            <sz val="9"/>
            <rFont val="Tahoma"/>
            <family val="2"/>
          </rPr>
          <t>saisir le prénom de l'agent</t>
        </r>
      </text>
    </comment>
    <comment ref="F22" authorId="1">
      <text>
        <r>
          <rPr>
            <sz val="9"/>
            <rFont val="Tahoma"/>
            <family val="2"/>
          </rPr>
          <t xml:space="preserve">Utiliser le menu déroulant ou saisir
F
H
</t>
        </r>
      </text>
    </comment>
    <comment ref="G22" authorId="1">
      <text>
        <r>
          <rPr>
            <sz val="9"/>
            <rFont val="Tahoma"/>
            <family val="2"/>
          </rPr>
          <t xml:space="preserve">Format date jj/mm/aaaa
</t>
        </r>
      </text>
    </comment>
    <comment ref="H22" authorId="1">
      <text>
        <r>
          <rPr>
            <sz val="9"/>
            <rFont val="Tahoma"/>
            <family val="2"/>
          </rPr>
          <t xml:space="preserve">Ne rien saisir : calcul automatique
</t>
        </r>
      </text>
    </comment>
    <comment ref="I22" authorId="1">
      <text>
        <r>
          <rPr>
            <sz val="9"/>
            <rFont val="Tahoma"/>
            <family val="2"/>
          </rPr>
          <t xml:space="preserve">Saisir le grade détenu par l'agent :
APAE
ICTPE
IDTPE
….
</t>
        </r>
      </text>
    </comment>
    <comment ref="L22" authorId="1">
      <text>
        <r>
          <rPr>
            <sz val="9"/>
            <rFont val="Tahoma"/>
            <family val="2"/>
          </rPr>
          <t xml:space="preserve">Utiliser le menu déroulant ou saisir le chiffre :
1
2
..
</t>
        </r>
      </text>
    </comment>
    <comment ref="M22" authorId="1">
      <text>
        <r>
          <rPr>
            <sz val="9"/>
            <rFont val="Tahoma"/>
            <family val="2"/>
          </rPr>
          <t xml:space="preserve">format date jj/mm/aaaa
</t>
        </r>
      </text>
    </comment>
    <comment ref="R22" authorId="1">
      <text>
        <r>
          <rPr>
            <sz val="9"/>
            <rFont val="Tahoma"/>
            <family val="2"/>
          </rPr>
          <t xml:space="preserve">format date jj/mm/aaaa
</t>
        </r>
      </text>
    </comment>
    <comment ref="U22" authorId="1">
      <text>
        <r>
          <rPr>
            <sz val="9"/>
            <rFont val="Tahoma"/>
            <family val="2"/>
          </rPr>
          <t xml:space="preserve">libellé du poste :
chef du département
chef du bureau ...
</t>
        </r>
      </text>
    </comment>
    <comment ref="V22" authorId="1">
      <text>
        <r>
          <rPr>
            <sz val="9"/>
            <rFont val="Tahoma"/>
            <family val="2"/>
          </rPr>
          <t xml:space="preserve">Utiliser le menu déroulant ou saisir le Vivier correspondant (cf instruction en bas du tableau)
</t>
        </r>
      </text>
    </comment>
    <comment ref="X22" authorId="1">
      <text>
        <r>
          <rPr>
            <sz val="9"/>
            <rFont val="Tahoma"/>
            <family val="2"/>
          </rPr>
          <t xml:space="preserve">NE RIEN SAISIR :
calcul automatique
</t>
        </r>
      </text>
    </comment>
    <comment ref="AB22" authorId="1">
      <text>
        <r>
          <rPr>
            <sz val="9"/>
            <rFont val="Tahoma"/>
            <family val="2"/>
          </rPr>
          <t xml:space="preserve">NE RIEN SAISIR /
calcul automatique
</t>
        </r>
      </text>
    </comment>
    <comment ref="AF22" authorId="1">
      <text>
        <r>
          <rPr>
            <sz val="9"/>
            <rFont val="Tahoma"/>
            <family val="2"/>
          </rPr>
          <t>NE RIEN SAISIR :
calcul automatique</t>
        </r>
      </text>
    </comment>
    <comment ref="AJ22" authorId="1">
      <text>
        <r>
          <rPr>
            <sz val="9"/>
            <rFont val="Tahoma"/>
            <family val="2"/>
          </rPr>
          <t xml:space="preserve">NE RIEN SAISIR :
formule automatique
</t>
        </r>
      </text>
    </comment>
    <comment ref="A39" authorId="1">
      <text>
        <r>
          <rPr>
            <sz val="9"/>
            <rFont val="Tahoma"/>
            <family val="2"/>
          </rPr>
          <t xml:space="preserve">rang classment harmonisateur x/y
</t>
        </r>
      </text>
    </comment>
    <comment ref="B39" authorId="1">
      <text>
        <r>
          <rPr>
            <sz val="9"/>
            <rFont val="Tahoma"/>
            <family val="2"/>
          </rPr>
          <t xml:space="preserve">rang de classement du service x/y
</t>
        </r>
      </text>
    </comment>
    <comment ref="C39" authorId="1">
      <text>
        <r>
          <rPr>
            <sz val="9"/>
            <rFont val="Tahoma"/>
            <family val="2"/>
          </rPr>
          <t xml:space="preserve">Saisir lenom de l'agent
</t>
        </r>
      </text>
    </comment>
    <comment ref="D39" authorId="1">
      <text>
        <r>
          <rPr>
            <sz val="9"/>
            <rFont val="Tahoma"/>
            <family val="2"/>
          </rPr>
          <t>saisir le prénom de l'agent</t>
        </r>
      </text>
    </comment>
    <comment ref="F39" authorId="1">
      <text>
        <r>
          <rPr>
            <sz val="9"/>
            <rFont val="Tahoma"/>
            <family val="2"/>
          </rPr>
          <t xml:space="preserve">Utiliser le menu déroulant ou saisir
F
H
</t>
        </r>
      </text>
    </comment>
    <comment ref="G39" authorId="1">
      <text>
        <r>
          <rPr>
            <sz val="9"/>
            <rFont val="Tahoma"/>
            <family val="2"/>
          </rPr>
          <t xml:space="preserve">Format date jj/mm/aaaa
</t>
        </r>
      </text>
    </comment>
    <comment ref="H39" authorId="1">
      <text>
        <r>
          <rPr>
            <sz val="9"/>
            <rFont val="Tahoma"/>
            <family val="2"/>
          </rPr>
          <t xml:space="preserve">Ne rien saisir : calcul automatique
</t>
        </r>
      </text>
    </comment>
    <comment ref="I39" authorId="1">
      <text>
        <r>
          <rPr>
            <sz val="9"/>
            <rFont val="Tahoma"/>
            <family val="2"/>
          </rPr>
          <t xml:space="preserve">Saisir le grade détenu par l'agent :
APAE
ICTPE
IDTPE
….
</t>
        </r>
      </text>
    </comment>
    <comment ref="L39" authorId="1">
      <text>
        <r>
          <rPr>
            <sz val="9"/>
            <rFont val="Tahoma"/>
            <family val="2"/>
          </rPr>
          <t xml:space="preserve">Utiliser le menu déroulant ou saisir le chiffre :
1
2
..
</t>
        </r>
      </text>
    </comment>
    <comment ref="M39" authorId="1">
      <text>
        <r>
          <rPr>
            <sz val="9"/>
            <rFont val="Tahoma"/>
            <family val="2"/>
          </rPr>
          <t xml:space="preserve">format date jj/mm/aaaa
</t>
        </r>
      </text>
    </comment>
    <comment ref="Q39" authorId="0">
      <text>
        <r>
          <rPr>
            <sz val="9"/>
            <color indexed="8"/>
            <rFont val="Tahoma"/>
            <family val="2"/>
          </rPr>
          <t>Indiquer la position de l'agent :
- PNA
- DET numéro 14-1, 14-2,...
- CAEDAD
- DATE
- ...</t>
        </r>
      </text>
    </comment>
    <comment ref="R39" authorId="1">
      <text>
        <r>
          <rPr>
            <sz val="9"/>
            <rFont val="Tahoma"/>
            <family val="2"/>
          </rPr>
          <t xml:space="preserve">format date jj/mm/aaaa
</t>
        </r>
      </text>
    </comment>
    <comment ref="S39" authorId="0">
      <text>
        <r>
          <rPr>
            <sz val="9"/>
            <color indexed="8"/>
            <rFont val="Tahoma"/>
            <family val="2"/>
          </rPr>
          <t>Indiquer le nom de la structure en toute lettre :
- DDT Nom
- DREAL Nom
- CEREMA Dtec Nom
- VNF Dter Nom
- ...</t>
        </r>
      </text>
    </comment>
    <comment ref="T39" authorId="0">
      <text>
        <r>
          <rPr>
            <sz val="9"/>
            <color indexed="8"/>
            <rFont val="Tahoma"/>
            <family val="2"/>
          </rPr>
          <t>Indiquer le nom de service en toute lettre :
- Sous-direction de XXX
- Service XXX
- Groupe XXX 
- ...</t>
        </r>
      </text>
    </comment>
    <comment ref="U39" authorId="1">
      <text>
        <r>
          <rPr>
            <sz val="9"/>
            <rFont val="Tahoma"/>
            <family val="2"/>
          </rPr>
          <t xml:space="preserve">libellé du poste :
chef du département
chef du bureau ...
</t>
        </r>
      </text>
    </comment>
    <comment ref="V39" authorId="1">
      <text>
        <r>
          <rPr>
            <sz val="9"/>
            <rFont val="Tahoma"/>
            <family val="2"/>
          </rPr>
          <t xml:space="preserve">Utiliser le menu déroulant ou saisir le Vivier correspondant (cf instruction en bas du tableau)
</t>
        </r>
      </text>
    </comment>
    <comment ref="X39" authorId="1">
      <text>
        <r>
          <rPr>
            <sz val="9"/>
            <rFont val="Tahoma"/>
            <family val="2"/>
          </rPr>
          <t xml:space="preserve">NE RIEN SAISIR :
calcul automatique
</t>
        </r>
      </text>
    </comment>
    <comment ref="AB39" authorId="1">
      <text>
        <r>
          <rPr>
            <sz val="9"/>
            <rFont val="Tahoma"/>
            <family val="2"/>
          </rPr>
          <t xml:space="preserve">NE RIEN SAISIR /
calcul automatique
</t>
        </r>
      </text>
    </comment>
    <comment ref="AF39" authorId="1">
      <text>
        <r>
          <rPr>
            <sz val="9"/>
            <rFont val="Tahoma"/>
            <family val="2"/>
          </rPr>
          <t>NE RIEN SAISIR :
calcul automatique</t>
        </r>
      </text>
    </comment>
    <comment ref="AJ39" authorId="1">
      <text>
        <r>
          <rPr>
            <sz val="9"/>
            <rFont val="Tahoma"/>
            <family val="2"/>
          </rPr>
          <t xml:space="preserve">NE RIEN SAISIR :
formule automatique
</t>
        </r>
      </text>
    </comment>
    <comment ref="A56" authorId="1">
      <text>
        <r>
          <rPr>
            <sz val="9"/>
            <rFont val="Tahoma"/>
            <family val="2"/>
          </rPr>
          <t xml:space="preserve">rang classment harmonisateur x/y
</t>
        </r>
      </text>
    </comment>
    <comment ref="B56" authorId="1">
      <text>
        <r>
          <rPr>
            <sz val="9"/>
            <rFont val="Tahoma"/>
            <family val="2"/>
          </rPr>
          <t xml:space="preserve">rang de classement du service x/y
</t>
        </r>
      </text>
    </comment>
    <comment ref="C56" authorId="1">
      <text>
        <r>
          <rPr>
            <sz val="9"/>
            <rFont val="Tahoma"/>
            <family val="2"/>
          </rPr>
          <t xml:space="preserve">Saisir lenom de l'agent
</t>
        </r>
      </text>
    </comment>
    <comment ref="D56" authorId="1">
      <text>
        <r>
          <rPr>
            <sz val="9"/>
            <rFont val="Tahoma"/>
            <family val="2"/>
          </rPr>
          <t>saisir le prénom de l'agent</t>
        </r>
      </text>
    </comment>
    <comment ref="F56" authorId="1">
      <text>
        <r>
          <rPr>
            <sz val="9"/>
            <rFont val="Tahoma"/>
            <family val="2"/>
          </rPr>
          <t xml:space="preserve">Utiliser le menu déroulant ou saisir
F
H
</t>
        </r>
      </text>
    </comment>
    <comment ref="G56" authorId="1">
      <text>
        <r>
          <rPr>
            <sz val="9"/>
            <rFont val="Tahoma"/>
            <family val="2"/>
          </rPr>
          <t xml:space="preserve">Format date jj/mm/aaaa
</t>
        </r>
      </text>
    </comment>
    <comment ref="H56" authorId="1">
      <text>
        <r>
          <rPr>
            <sz val="9"/>
            <rFont val="Tahoma"/>
            <family val="2"/>
          </rPr>
          <t xml:space="preserve">Ne rien saisir : calcul automatique
</t>
        </r>
      </text>
    </comment>
    <comment ref="I56" authorId="1">
      <text>
        <r>
          <rPr>
            <sz val="9"/>
            <rFont val="Tahoma"/>
            <family val="2"/>
          </rPr>
          <t xml:space="preserve">Saisir le grade détenu par l'agent :
APAE
ICTPE
IDTPE
….
</t>
        </r>
      </text>
    </comment>
    <comment ref="L56" authorId="1">
      <text>
        <r>
          <rPr>
            <sz val="9"/>
            <rFont val="Tahoma"/>
            <family val="2"/>
          </rPr>
          <t xml:space="preserve">Utiliser le menu déroulant ou saisir le chiffre :
1
2
..
</t>
        </r>
      </text>
    </comment>
    <comment ref="M56" authorId="1">
      <text>
        <r>
          <rPr>
            <sz val="9"/>
            <rFont val="Tahoma"/>
            <family val="2"/>
          </rPr>
          <t xml:space="preserve">format date jj/mm/aaaa
</t>
        </r>
      </text>
    </comment>
    <comment ref="Q56" authorId="0">
      <text>
        <r>
          <rPr>
            <sz val="9"/>
            <color indexed="8"/>
            <rFont val="Tahoma"/>
            <family val="2"/>
          </rPr>
          <t>Indiquer la position de l'agent :
- PNA
- DET numéro 14-1, 14-2,...
- CAEDAD
- DATE
- ...</t>
        </r>
      </text>
    </comment>
    <comment ref="R56" authorId="1">
      <text>
        <r>
          <rPr>
            <sz val="9"/>
            <rFont val="Tahoma"/>
            <family val="2"/>
          </rPr>
          <t xml:space="preserve">format date jj/mm/aaaa
</t>
        </r>
      </text>
    </comment>
    <comment ref="S56" authorId="0">
      <text>
        <r>
          <rPr>
            <sz val="9"/>
            <color indexed="8"/>
            <rFont val="Tahoma"/>
            <family val="2"/>
          </rPr>
          <t>Indiquer le nom de la structure en toute lettre :
- DDT Nom
- DREAL Nom
- CEREMA Dtec Nom
- VNF Dter Nom
- ...</t>
        </r>
      </text>
    </comment>
    <comment ref="T56" authorId="0">
      <text>
        <r>
          <rPr>
            <sz val="9"/>
            <color indexed="8"/>
            <rFont val="Tahoma"/>
            <family val="2"/>
          </rPr>
          <t>Indiquer le nom de service en toute lettre :
- Sous-direction de XXX
- Service XXX
- Groupe XXX 
- ...</t>
        </r>
      </text>
    </comment>
    <comment ref="U56" authorId="1">
      <text>
        <r>
          <rPr>
            <sz val="9"/>
            <rFont val="Tahoma"/>
            <family val="2"/>
          </rPr>
          <t xml:space="preserve">libellé du poste :
chef du département
chef du bureau ...
</t>
        </r>
      </text>
    </comment>
    <comment ref="V56" authorId="1">
      <text>
        <r>
          <rPr>
            <sz val="9"/>
            <rFont val="Tahoma"/>
            <family val="2"/>
          </rPr>
          <t xml:space="preserve">Utiliser le menu déroulant ou saisir le Vivier correspondant (cf instruction en bas du tableau)
</t>
        </r>
      </text>
    </comment>
    <comment ref="X56" authorId="1">
      <text>
        <r>
          <rPr>
            <sz val="9"/>
            <rFont val="Tahoma"/>
            <family val="2"/>
          </rPr>
          <t xml:space="preserve">NE RIEN SAISIR :
calcul automatique
</t>
        </r>
      </text>
    </comment>
    <comment ref="AB56" authorId="1">
      <text>
        <r>
          <rPr>
            <sz val="9"/>
            <rFont val="Tahoma"/>
            <family val="2"/>
          </rPr>
          <t xml:space="preserve">NE RIEN SAISIR /
calcul automatique
</t>
        </r>
      </text>
    </comment>
    <comment ref="AF56" authorId="1">
      <text>
        <r>
          <rPr>
            <sz val="9"/>
            <rFont val="Tahoma"/>
            <family val="2"/>
          </rPr>
          <t>NE RIEN SAISIR :
calcul automatique</t>
        </r>
      </text>
    </comment>
    <comment ref="AJ56" authorId="1">
      <text>
        <r>
          <rPr>
            <sz val="9"/>
            <rFont val="Tahoma"/>
            <family val="2"/>
          </rPr>
          <t xml:space="preserve">NE RIEN SAISIR :
formule automatique
</t>
        </r>
      </text>
    </comment>
    <comment ref="A74" authorId="1">
      <text>
        <r>
          <rPr>
            <sz val="9"/>
            <rFont val="Tahoma"/>
            <family val="2"/>
          </rPr>
          <t xml:space="preserve">rang classment harmonisateur x/y
</t>
        </r>
      </text>
    </comment>
    <comment ref="B74" authorId="1">
      <text>
        <r>
          <rPr>
            <sz val="9"/>
            <rFont val="Tahoma"/>
            <family val="2"/>
          </rPr>
          <t xml:space="preserve">rang de classement du service x/y
</t>
        </r>
      </text>
    </comment>
    <comment ref="C74" authorId="1">
      <text>
        <r>
          <rPr>
            <sz val="9"/>
            <rFont val="Tahoma"/>
            <family val="2"/>
          </rPr>
          <t xml:space="preserve">Saisir lenom de l'agent
</t>
        </r>
      </text>
    </comment>
    <comment ref="D74" authorId="1">
      <text>
        <r>
          <rPr>
            <sz val="9"/>
            <rFont val="Tahoma"/>
            <family val="2"/>
          </rPr>
          <t>saisir le prénom de l'agent</t>
        </r>
      </text>
    </comment>
    <comment ref="F74" authorId="1">
      <text>
        <r>
          <rPr>
            <sz val="9"/>
            <rFont val="Tahoma"/>
            <family val="2"/>
          </rPr>
          <t xml:space="preserve">Utiliser le menu déroulant ou saisir
F
H
</t>
        </r>
      </text>
    </comment>
    <comment ref="G74" authorId="1">
      <text>
        <r>
          <rPr>
            <sz val="9"/>
            <rFont val="Tahoma"/>
            <family val="2"/>
          </rPr>
          <t xml:space="preserve">Format date jj/mm/aaaa
</t>
        </r>
      </text>
    </comment>
    <comment ref="H74" authorId="1">
      <text>
        <r>
          <rPr>
            <sz val="9"/>
            <rFont val="Tahoma"/>
            <family val="2"/>
          </rPr>
          <t xml:space="preserve">Ne rien saisir : calcul automatique
</t>
        </r>
      </text>
    </comment>
    <comment ref="I74" authorId="1">
      <text>
        <r>
          <rPr>
            <sz val="9"/>
            <rFont val="Tahoma"/>
            <family val="2"/>
          </rPr>
          <t xml:space="preserve">Saisir le grade détenu par l'agent :
APAE
ICTPE
IDTPE
….
</t>
        </r>
      </text>
    </comment>
    <comment ref="L74" authorId="1">
      <text>
        <r>
          <rPr>
            <sz val="9"/>
            <rFont val="Tahoma"/>
            <family val="2"/>
          </rPr>
          <t xml:space="preserve">Utiliser le menu déroulant ou saisir le chiffre :
1
2
..
</t>
        </r>
      </text>
    </comment>
    <comment ref="M74" authorId="1">
      <text>
        <r>
          <rPr>
            <sz val="9"/>
            <rFont val="Tahoma"/>
            <family val="2"/>
          </rPr>
          <t xml:space="preserve">format date jj/mm/aaaa
</t>
        </r>
      </text>
    </comment>
    <comment ref="Q74" authorId="0">
      <text>
        <r>
          <rPr>
            <sz val="9"/>
            <color indexed="8"/>
            <rFont val="Tahoma"/>
            <family val="2"/>
          </rPr>
          <t>Indiquer la position de l'agent :
- PNA
- DET numéro 14-1, 14-2,...
- CAEDAD
- DATE
- ...</t>
        </r>
      </text>
    </comment>
    <comment ref="R74" authorId="1">
      <text>
        <r>
          <rPr>
            <sz val="9"/>
            <rFont val="Tahoma"/>
            <family val="2"/>
          </rPr>
          <t xml:space="preserve">format date jj/mm/aaaa
</t>
        </r>
      </text>
    </comment>
    <comment ref="S74" authorId="0">
      <text>
        <r>
          <rPr>
            <sz val="9"/>
            <color indexed="8"/>
            <rFont val="Tahoma"/>
            <family val="2"/>
          </rPr>
          <t>Indiquer le nom de la structure en toute lettre :
- DDT Nom
- DREAL Nom
- CEREMA Dtec Nom
- VNF Dter Nom
- ...</t>
        </r>
      </text>
    </comment>
    <comment ref="T74" authorId="0">
      <text>
        <r>
          <rPr>
            <sz val="9"/>
            <color indexed="8"/>
            <rFont val="Tahoma"/>
            <family val="2"/>
          </rPr>
          <t>Indiquer le nom de service en toute lettre :
- Sous-direction de XXX
- Service XXX
- Groupe XXX 
- ...</t>
        </r>
      </text>
    </comment>
    <comment ref="U74" authorId="1">
      <text>
        <r>
          <rPr>
            <sz val="9"/>
            <rFont val="Tahoma"/>
            <family val="2"/>
          </rPr>
          <t xml:space="preserve">libellé du poste :
chef du département
chef du bureau ...
</t>
        </r>
      </text>
    </comment>
    <comment ref="V74" authorId="1">
      <text>
        <r>
          <rPr>
            <sz val="9"/>
            <rFont val="Tahoma"/>
            <family val="2"/>
          </rPr>
          <t xml:space="preserve">Utiliser le menu déroulant ou saisir le Vivier correspondant (cf instruction en bas du tableau)
</t>
        </r>
      </text>
    </comment>
    <comment ref="X74" authorId="1">
      <text>
        <r>
          <rPr>
            <sz val="9"/>
            <rFont val="Tahoma"/>
            <family val="2"/>
          </rPr>
          <t xml:space="preserve">NE RIEN SAISIR :
calcul automatique
</t>
        </r>
      </text>
    </comment>
    <comment ref="AB74" authorId="1">
      <text>
        <r>
          <rPr>
            <sz val="9"/>
            <rFont val="Tahoma"/>
            <family val="2"/>
          </rPr>
          <t xml:space="preserve">NE RIEN SAISIR /
calcul automatique
</t>
        </r>
      </text>
    </comment>
    <comment ref="AF74" authorId="1">
      <text>
        <r>
          <rPr>
            <sz val="9"/>
            <rFont val="Tahoma"/>
            <family val="2"/>
          </rPr>
          <t>NE RIEN SAISIR :
calcul automatique</t>
        </r>
      </text>
    </comment>
    <comment ref="AJ74" authorId="1">
      <text>
        <r>
          <rPr>
            <sz val="9"/>
            <rFont val="Tahoma"/>
            <family val="2"/>
          </rPr>
          <t xml:space="preserve">NE RIEN SAISIR :
formule automatique
</t>
        </r>
      </text>
    </comment>
    <comment ref="A91" authorId="1">
      <text>
        <r>
          <rPr>
            <sz val="9"/>
            <rFont val="Tahoma"/>
            <family val="2"/>
          </rPr>
          <t xml:space="preserve">rang classment harmonisateur x/y
</t>
        </r>
      </text>
    </comment>
    <comment ref="B91" authorId="1">
      <text>
        <r>
          <rPr>
            <sz val="9"/>
            <rFont val="Tahoma"/>
            <family val="2"/>
          </rPr>
          <t xml:space="preserve">rang de classement du service x/y
</t>
        </r>
      </text>
    </comment>
    <comment ref="C91" authorId="1">
      <text>
        <r>
          <rPr>
            <sz val="9"/>
            <rFont val="Tahoma"/>
            <family val="2"/>
          </rPr>
          <t xml:space="preserve">Saisir lenom de l'agent
</t>
        </r>
      </text>
    </comment>
    <comment ref="D91" authorId="1">
      <text>
        <r>
          <rPr>
            <sz val="9"/>
            <rFont val="Tahoma"/>
            <family val="2"/>
          </rPr>
          <t>saisir le prénom de l'agent</t>
        </r>
      </text>
    </comment>
    <comment ref="F91" authorId="1">
      <text>
        <r>
          <rPr>
            <sz val="9"/>
            <rFont val="Tahoma"/>
            <family val="2"/>
          </rPr>
          <t xml:space="preserve">Utiliser le menu déroulant ou saisir
F
H
</t>
        </r>
      </text>
    </comment>
    <comment ref="G91" authorId="1">
      <text>
        <r>
          <rPr>
            <sz val="9"/>
            <rFont val="Tahoma"/>
            <family val="2"/>
          </rPr>
          <t xml:space="preserve">Format date jj/mm/aaaa
</t>
        </r>
      </text>
    </comment>
    <comment ref="H91" authorId="1">
      <text>
        <r>
          <rPr>
            <sz val="9"/>
            <rFont val="Tahoma"/>
            <family val="2"/>
          </rPr>
          <t xml:space="preserve">Ne rien saisir : calcul automatique
</t>
        </r>
      </text>
    </comment>
    <comment ref="I91" authorId="1">
      <text>
        <r>
          <rPr>
            <sz val="9"/>
            <rFont val="Tahoma"/>
            <family val="2"/>
          </rPr>
          <t xml:space="preserve">Saisir le grade détenu par l'agent :
APAE
ICTPE
IDTPE
….
</t>
        </r>
      </text>
    </comment>
    <comment ref="L91" authorId="1">
      <text>
        <r>
          <rPr>
            <sz val="9"/>
            <rFont val="Tahoma"/>
            <family val="2"/>
          </rPr>
          <t xml:space="preserve">Utiliser le menu déroulant ou saisir le chiffre :
1
2
..
</t>
        </r>
      </text>
    </comment>
    <comment ref="M91" authorId="1">
      <text>
        <r>
          <rPr>
            <sz val="9"/>
            <rFont val="Tahoma"/>
            <family val="2"/>
          </rPr>
          <t xml:space="preserve">format date jj/mm/aaaa
</t>
        </r>
      </text>
    </comment>
    <comment ref="Q91" authorId="0">
      <text>
        <r>
          <rPr>
            <sz val="9"/>
            <color indexed="8"/>
            <rFont val="Tahoma"/>
            <family val="2"/>
          </rPr>
          <t>Indiquer la position de l'agent :
- PNA
- DET numéro 14-1, 14-2,...
- CAEDAD
- DATE
- ...</t>
        </r>
      </text>
    </comment>
    <comment ref="R91" authorId="1">
      <text>
        <r>
          <rPr>
            <sz val="9"/>
            <rFont val="Tahoma"/>
            <family val="2"/>
          </rPr>
          <t xml:space="preserve">format date jj/mm/aaaa
</t>
        </r>
      </text>
    </comment>
    <comment ref="S91" authorId="0">
      <text>
        <r>
          <rPr>
            <sz val="9"/>
            <color indexed="8"/>
            <rFont val="Tahoma"/>
            <family val="2"/>
          </rPr>
          <t>Indiquer le nom de la structure en toute lettre :
- DDT Nom
- DREAL Nom
- CEREMA Dtec Nom
- VNF Dter Nom
- ...</t>
        </r>
      </text>
    </comment>
    <comment ref="T91" authorId="0">
      <text>
        <r>
          <rPr>
            <sz val="9"/>
            <color indexed="8"/>
            <rFont val="Tahoma"/>
            <family val="2"/>
          </rPr>
          <t>Indiquer le nom de service en toute lettre :
- Sous-direction de XXX
- Service XXX
- Groupe XXX 
- ...</t>
        </r>
      </text>
    </comment>
    <comment ref="U91" authorId="1">
      <text>
        <r>
          <rPr>
            <sz val="9"/>
            <rFont val="Tahoma"/>
            <family val="2"/>
          </rPr>
          <t xml:space="preserve">libellé du poste :
chef du département
chef du bureau ...
</t>
        </r>
      </text>
    </comment>
    <comment ref="V91" authorId="1">
      <text>
        <r>
          <rPr>
            <sz val="9"/>
            <rFont val="Tahoma"/>
            <family val="2"/>
          </rPr>
          <t xml:space="preserve">Utiliser le menu déroulant ou saisir le Vivier correspondant (cf instruction en bas du tableau)
</t>
        </r>
      </text>
    </comment>
    <comment ref="X91" authorId="1">
      <text>
        <r>
          <rPr>
            <sz val="9"/>
            <rFont val="Tahoma"/>
            <family val="2"/>
          </rPr>
          <t xml:space="preserve">NE RIEN SAISIR :
calcul automatique
</t>
        </r>
      </text>
    </comment>
    <comment ref="AB91" authorId="1">
      <text>
        <r>
          <rPr>
            <sz val="9"/>
            <rFont val="Tahoma"/>
            <family val="2"/>
          </rPr>
          <t xml:space="preserve">NE RIEN SAISIR /
calcul automatique
</t>
        </r>
      </text>
    </comment>
    <comment ref="AF91" authorId="1">
      <text>
        <r>
          <rPr>
            <sz val="9"/>
            <rFont val="Tahoma"/>
            <family val="2"/>
          </rPr>
          <t>NE RIEN SAISIR :
calcul automatique</t>
        </r>
      </text>
    </comment>
    <comment ref="AJ91" authorId="1">
      <text>
        <r>
          <rPr>
            <sz val="9"/>
            <rFont val="Tahoma"/>
            <family val="2"/>
          </rPr>
          <t xml:space="preserve">NE RIEN SAISIR :
formule automatique
</t>
        </r>
      </text>
    </comment>
    <comment ref="AK39" authorId="0">
      <text>
        <r>
          <rPr>
            <sz val="9"/>
            <color indexed="8"/>
            <rFont val="Tahoma"/>
            <family val="2"/>
          </rPr>
          <t>Indiquer l'année et rang de classement sous le format aaaa : x/y</t>
        </r>
      </text>
    </comment>
    <comment ref="AK56" authorId="0">
      <text>
        <r>
          <rPr>
            <sz val="9"/>
            <color indexed="8"/>
            <rFont val="Tahoma"/>
            <family val="2"/>
          </rPr>
          <t>Indiquer l'année et rang de classement sous le format aaaa : x/y</t>
        </r>
      </text>
    </comment>
    <comment ref="AK74" authorId="0">
      <text>
        <r>
          <rPr>
            <sz val="9"/>
            <color indexed="8"/>
            <rFont val="Tahoma"/>
            <family val="2"/>
          </rPr>
          <t>Indiquer l'année et rang de classement sous le format aaaa : x/y</t>
        </r>
      </text>
    </comment>
    <comment ref="AK91" authorId="0">
      <text>
        <r>
          <rPr>
            <sz val="9"/>
            <color indexed="8"/>
            <rFont val="Tahoma"/>
            <family val="2"/>
          </rPr>
          <t>Indiquer l'année et rang de classement sous le format aaaa : x/y</t>
        </r>
      </text>
    </comment>
    <comment ref="J22" authorId="1">
      <text>
        <r>
          <rPr>
            <sz val="9"/>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J39" authorId="1">
      <text>
        <r>
          <rPr>
            <sz val="9"/>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J56" authorId="1">
      <text>
        <r>
          <rPr>
            <sz val="9"/>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J74" authorId="1">
      <text>
        <r>
          <rPr>
            <sz val="9"/>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J91" authorId="1">
      <text>
        <r>
          <rPr>
            <sz val="9"/>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List>
</comments>
</file>

<file path=xl/sharedStrings.xml><?xml version="1.0" encoding="utf-8"?>
<sst xmlns="http://schemas.openxmlformats.org/spreadsheetml/2006/main" count="94" uniqueCount="85">
  <si>
    <t>Tableau récapitulatif de carrière - Proposition Tableau d'avancement au grade d'attaché administration hors classe de l'État au titre de l'année</t>
  </si>
  <si>
    <t>Légende</t>
  </si>
  <si>
    <t>Bleu</t>
  </si>
  <si>
    <t>Cellules à renseigner par les services</t>
  </si>
  <si>
    <t>Liste</t>
  </si>
  <si>
    <t>Calcul de date</t>
  </si>
  <si>
    <t>F</t>
  </si>
  <si>
    <t>Date de ref 5e echelon (Vivier 1 et Vivier 2)</t>
  </si>
  <si>
    <t>Date de ref</t>
  </si>
  <si>
    <t>Vivier 1</t>
  </si>
  <si>
    <t>H</t>
  </si>
  <si>
    <t>Vivier 2</t>
  </si>
  <si>
    <t>Non éligible</t>
  </si>
  <si>
    <r>
      <rPr>
        <b/>
        <sz val="11"/>
        <color indexed="56"/>
        <rFont val="Calibri"/>
        <family val="2"/>
      </rPr>
      <t>Date de ref 10</t>
    </r>
    <r>
      <rPr>
        <b/>
        <vertAlign val="superscript"/>
        <sz val="11"/>
        <color indexed="56"/>
        <rFont val="Calibri"/>
        <family val="2"/>
      </rPr>
      <t>e</t>
    </r>
    <r>
      <rPr>
        <b/>
        <sz val="11"/>
        <color indexed="56"/>
        <rFont val="Calibri"/>
        <family val="2"/>
      </rPr>
      <t xml:space="preserve"> echelon (Vivier 3)</t>
    </r>
  </si>
  <si>
    <t>Matricule Renoirh</t>
  </si>
  <si>
    <t>Nom</t>
  </si>
  <si>
    <t>Prénom</t>
  </si>
  <si>
    <t>Date de naissance</t>
  </si>
  <si>
    <t>Date de passage à l'échelon</t>
  </si>
  <si>
    <t>Date de passage à l'échelon
Conversion</t>
  </si>
  <si>
    <t>Position administrative</t>
  </si>
  <si>
    <t>Date début de poste</t>
  </si>
  <si>
    <t>Structure</t>
  </si>
  <si>
    <t>Service</t>
  </si>
  <si>
    <t>Poste</t>
  </si>
  <si>
    <t>Type de vivier</t>
  </si>
  <si>
    <t>Date de fin poste</t>
  </si>
  <si>
    <t>Durée vivier 1
(V1)</t>
  </si>
  <si>
    <t>Durée vivier V1 Années</t>
  </si>
  <si>
    <t>Durée vivier V1 Mois</t>
  </si>
  <si>
    <t>Durée vivier V1
Jours</t>
  </si>
  <si>
    <t>Durée vivier 2
(V2)</t>
  </si>
  <si>
    <t>Durée vivier V2 Années</t>
  </si>
  <si>
    <t>Durée vivier V2 Mois</t>
  </si>
  <si>
    <t>Durée vivier V2 Jours</t>
  </si>
  <si>
    <t>Durée vivier
V1 + V2</t>
  </si>
  <si>
    <t>Durée vivier
V1 + V3</t>
  </si>
  <si>
    <t>Durée vivier
V1 + V4</t>
  </si>
  <si>
    <t>Durée vivier
V1 + V5</t>
  </si>
  <si>
    <t>Promouvabilité</t>
  </si>
  <si>
    <t>Proposition année antérieure</t>
  </si>
  <si>
    <t>Total</t>
  </si>
  <si>
    <t>Pour rappel</t>
  </si>
  <si>
    <t>Échelon au 31/12/2022</t>
  </si>
  <si>
    <t>Service :</t>
  </si>
  <si>
    <t>Harmonisateur :</t>
  </si>
  <si>
    <t>Vert</t>
  </si>
  <si>
    <t>Cellules à renseigner par les harmonisateurs</t>
  </si>
  <si>
    <t>Rang harmonisateur</t>
  </si>
  <si>
    <t>Rang
Service</t>
  </si>
  <si>
    <t>Sexe</t>
  </si>
  <si>
    <t>Age au 01/01/2022</t>
  </si>
  <si>
    <t>Grade actuel</t>
  </si>
  <si>
    <t>Mode d'accès grade</t>
  </si>
  <si>
    <r>
      <rPr>
        <b/>
        <sz val="11"/>
        <color indexed="8"/>
        <rFont val="Liberation Sans1"/>
        <family val="0"/>
      </rPr>
      <t>Satistiques genrées à compléter</t>
    </r>
    <r>
      <rPr>
        <i/>
        <sz val="11"/>
        <color indexed="8"/>
        <rFont val="Liberation Sans1"/>
        <family val="0"/>
      </rPr>
      <t xml:space="preserve"> (ne pas remplir les cellules grisées : calcul automatique)</t>
    </r>
  </si>
  <si>
    <t>Nombre d'agents proposés</t>
  </si>
  <si>
    <t>Nombre d'agents promouvables</t>
  </si>
  <si>
    <t>dont Femmes</t>
  </si>
  <si>
    <t>ratio constaté Femmes</t>
  </si>
  <si>
    <t>ration constaté Femmes</t>
  </si>
  <si>
    <t>ratio constaté Hommes</t>
  </si>
  <si>
    <t>Date et signature (+ cachet)</t>
  </si>
  <si>
    <t>(signature chef du service si envoi harmonisateur)</t>
  </si>
  <si>
    <t>(signature harmonisateur si envoi à la DRH)</t>
  </si>
  <si>
    <t>Afin de disposer d'une vision complète de la carrière de l'agent, il convient de reporter les postes tenus en catégorie A  du plus récent en haut du tableau  au plus ancien en bas du tableau et les périodes d'interruption (colonne R pour la date de début de la période  d'interruption - colonne Q pour le type : dispo, congé parental... - colonne V indiquer "Non éligible"). Seule la date de début (prise de poste) est à indiquée (colonne R), elle correspond au lendemain de la date de fin du « poste précédant » (qui peut correspondre à une période ne répondant à aucun des 3 viviers, par exemple une période de détachement sur contrat dans un établissement public ou encore une période de disponibilité ou une position hors cadre (jusqu'en 2016) matérialise la fin du poste précédant. Pour chaque poste tenu il faut renseigner le vivier correspondant.</t>
  </si>
  <si>
    <r>
      <rPr>
        <b/>
        <sz val="10"/>
        <rFont val="Calibri"/>
        <family val="2"/>
      </rPr>
      <t>Informations complémentaires :</t>
    </r>
    <r>
      <rPr>
        <sz val="11"/>
        <rFont val="Calibri"/>
        <family val="2"/>
      </rPr>
      <t xml:space="preserve">
</t>
    </r>
    <r>
      <rPr>
        <sz val="10"/>
        <rFont val="Calibri"/>
        <family val="2"/>
      </rPr>
      <t>La saisie du tableau est guidée par des commentaires. Merci, de ne pas utiliser la touche "suppr" du clavier pour ne pas les effacer.</t>
    </r>
  </si>
  <si>
    <t>Mode accès grade</t>
  </si>
  <si>
    <t>CI</t>
  </si>
  <si>
    <t>CE</t>
  </si>
  <si>
    <t>EP</t>
  </si>
  <si>
    <t>CP</t>
  </si>
  <si>
    <t>LA</t>
  </si>
  <si>
    <t>TA</t>
  </si>
  <si>
    <t>ACO</t>
  </si>
  <si>
    <t>ID</t>
  </si>
  <si>
    <t>concours interne</t>
  </si>
  <si>
    <t>concours externe</t>
  </si>
  <si>
    <t>examen professionnel</t>
  </si>
  <si>
    <t>concours professionnel</t>
  </si>
  <si>
    <t>liste d'aptitude</t>
  </si>
  <si>
    <t>tableau d'avancement</t>
  </si>
  <si>
    <t>accueil sur corps_détachement</t>
  </si>
  <si>
    <t>intégration directe</t>
  </si>
  <si>
    <t>autres</t>
  </si>
  <si>
    <t>L'éligibilité est fonction de la durée des postes :
- éligibilité au Vivier 1 : durée Vivier 1 ≥ à 6 ans ;
- éligibilité au Vivier 2 : durée Vivier 1 et du Vivier 2 ≥ à 8 ans ;
- dans le cas contraire l'agent est non éligible au titre du Vivier 1 et 2 ;
- éligibilité au Vivier 3 : aucune durée de référence, l'examen de la carrière de l'agent s'effectue au sens large, sur le deuxième niveau de grade en particulier.
Vivier 1 - Fonctions exercées en position de détachement sur emploi fonctionnel culminant au moins à l’IB 985, en précisant l’administration d’emploi  ; il s'agit notamment des emplois dits «  DATE  » (décret n° 2009-360 emploi de direction de l'administration territoriale de l'État, directeur départemental, directeur départemental adjoint...), ou encore des emplois de CAEDAD (décret n° 2007-1315 conseiller d’administration de l'écologie et de l'aménagement durable ).
Vivier 2 - Fonctions exercées en position d’activité ou en position de détachement dans un corps ou cadre d’emplois (FP territoriale) culminant au moins à l’IB 966, en précisant pour chaque poste l’administration d’emploi et l'arrêté fixant les fonctions éligibles =&gt; cf. textes de référence AAE / fiche technique n°3 – TA AAHCE).
Vivier 3 - Fonctions exercées en position d’activité ou en positionnement de détachement dans un corps ou cadre d’emplois culminant au moins à l’IB 985 (catégorie A type), mais ne répondant pas aux caractéristiques des viviers 1 ou 2 , en précisant l’administration d’emploi.
Pour les autres situations préciser la date de début et dans la colonne « vivier » indiquer « non éligible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</si>
</sst>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40C];[Red]\-#,##0.00\ [$€-40C]"/>
    <numFmt numFmtId="165" formatCode="yy;mm;dd"/>
    <numFmt numFmtId="166" formatCode="[$-40C]d/m/yy"/>
  </numFmts>
  <fonts count="78">
    <font>
      <sz val="11"/>
      <color indexed="8"/>
      <name val="Calibri"/>
      <family val="2"/>
    </font>
    <font>
      <sz val="10"/>
      <name val="Arial"/>
      <family val="0"/>
    </font>
    <font>
      <b/>
      <i/>
      <u val="single"/>
      <sz val="11"/>
      <color indexed="8"/>
      <name val="Calibri"/>
      <family val="2"/>
    </font>
    <font>
      <b/>
      <i/>
      <sz val="16"/>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0"/>
      <name val="Calibri"/>
      <family val="2"/>
    </font>
    <font>
      <b/>
      <sz val="10"/>
      <color indexed="9"/>
      <name val="Calibri"/>
      <family val="2"/>
    </font>
    <font>
      <b/>
      <sz val="10"/>
      <color indexed="8"/>
      <name val="Calibri"/>
      <family val="2"/>
    </font>
    <font>
      <sz val="10"/>
      <color indexed="9"/>
      <name val="Calibri"/>
      <family val="2"/>
    </font>
    <font>
      <sz val="11"/>
      <name val="Calibri"/>
      <family val="2"/>
    </font>
    <font>
      <b/>
      <sz val="20"/>
      <color indexed="56"/>
      <name val="Calibri"/>
      <family val="2"/>
    </font>
    <font>
      <b/>
      <sz val="15"/>
      <color indexed="56"/>
      <name val="Calibri"/>
      <family val="2"/>
    </font>
    <font>
      <b/>
      <sz val="18"/>
      <color indexed="56"/>
      <name val="Cambria"/>
      <family val="2"/>
    </font>
    <font>
      <b/>
      <sz val="18"/>
      <name val="Cambria"/>
      <family val="2"/>
    </font>
    <font>
      <b/>
      <sz val="11"/>
      <color indexed="8"/>
      <name val="Calibri"/>
      <family val="2"/>
    </font>
    <font>
      <sz val="11"/>
      <color indexed="60"/>
      <name val="Calibri"/>
      <family val="2"/>
    </font>
    <font>
      <b/>
      <sz val="11"/>
      <color indexed="56"/>
      <name val="Calibri"/>
      <family val="2"/>
    </font>
    <font>
      <b/>
      <vertAlign val="superscript"/>
      <sz val="11"/>
      <color indexed="56"/>
      <name val="Calibri"/>
      <family val="2"/>
    </font>
    <font>
      <i/>
      <sz val="11"/>
      <color indexed="55"/>
      <name val="Calibri"/>
      <family val="2"/>
    </font>
    <font>
      <i/>
      <sz val="11"/>
      <name val="Calibri"/>
      <family val="2"/>
    </font>
    <font>
      <b/>
      <sz val="11"/>
      <color indexed="59"/>
      <name val="Calibri"/>
      <family val="2"/>
    </font>
    <font>
      <sz val="11"/>
      <color indexed="16"/>
      <name val="Calibri"/>
      <family val="2"/>
    </font>
    <font>
      <sz val="9"/>
      <color indexed="8"/>
      <name val="Tahoma"/>
      <family val="2"/>
    </font>
    <font>
      <b/>
      <sz val="9"/>
      <color indexed="8"/>
      <name val="Calibri"/>
      <family val="2"/>
    </font>
    <font>
      <b/>
      <sz val="11"/>
      <name val="Arial"/>
      <family val="2"/>
    </font>
    <font>
      <i/>
      <sz val="11"/>
      <color indexed="8"/>
      <name val="Liberation Sans1"/>
      <family val="0"/>
    </font>
    <font>
      <b/>
      <sz val="11"/>
      <color indexed="8"/>
      <name val="Liberation Sans1"/>
      <family val="0"/>
    </font>
    <font>
      <sz val="10"/>
      <color indexed="8"/>
      <name val="Calibri"/>
      <family val="2"/>
    </font>
    <font>
      <sz val="10"/>
      <name val="Calibri"/>
      <family val="2"/>
    </font>
    <font>
      <i/>
      <sz val="10"/>
      <name val="Calibri"/>
      <family val="2"/>
    </font>
    <font>
      <b/>
      <sz val="10"/>
      <name val="Calibri"/>
      <family val="2"/>
    </font>
    <font>
      <b/>
      <i/>
      <sz val="10"/>
      <name val="Calibri"/>
      <family val="2"/>
    </font>
    <font>
      <sz val="9"/>
      <name val="Tahoma"/>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17"/>
      <name val="Calibri"/>
      <family val="2"/>
    </font>
    <font>
      <sz val="18"/>
      <color indexed="59"/>
      <name val="Calibri Light"/>
      <family val="2"/>
    </font>
    <font>
      <b/>
      <sz val="15"/>
      <color indexed="59"/>
      <name val="Calibri"/>
      <family val="2"/>
    </font>
    <font>
      <b/>
      <sz val="13"/>
      <color indexed="59"/>
      <name val="Calibri"/>
      <family val="2"/>
    </font>
    <font>
      <b/>
      <sz val="11"/>
      <color indexed="9"/>
      <name val="Calibri"/>
      <family val="2"/>
    </font>
    <font>
      <sz val="9"/>
      <color indexed="8"/>
      <name val="Calibri"/>
      <family val="2"/>
    </font>
    <font>
      <sz val="11"/>
      <color indexed="30"/>
      <name val="Calibri"/>
      <family val="2"/>
    </font>
    <font>
      <i/>
      <sz val="9"/>
      <color indexed="8"/>
      <name val="Calibri"/>
      <family val="2"/>
    </font>
    <font>
      <b/>
      <sz val="12"/>
      <color indexed="54"/>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Calibri"/>
      <family val="2"/>
    </font>
    <font>
      <b/>
      <sz val="11"/>
      <color rgb="FF000000"/>
      <name val="Calibri"/>
      <family val="2"/>
    </font>
    <font>
      <i/>
      <sz val="11"/>
      <color rgb="FF000000"/>
      <name val="Liberation Sans1"/>
      <family val="0"/>
    </font>
    <font>
      <sz val="11"/>
      <color rgb="FF0070C0"/>
      <name val="Calibri"/>
      <family val="2"/>
    </font>
    <font>
      <i/>
      <sz val="9"/>
      <color rgb="FF000000"/>
      <name val="Calibri"/>
      <family val="2"/>
    </font>
    <font>
      <b/>
      <sz val="12"/>
      <color theme="4" tint="-0.24997000396251678"/>
      <name val="Arial"/>
      <family val="2"/>
    </font>
    <font>
      <b/>
      <sz val="9"/>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FF"/>
        <bgColor indexed="64"/>
      </patternFill>
    </fill>
    <fill>
      <patternFill patternType="solid">
        <fgColor rgb="FFD6E9C9"/>
        <bgColor indexed="64"/>
      </patternFill>
    </fill>
    <fill>
      <patternFill patternType="solid">
        <fgColor indexed="22"/>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49"/>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4" tint="0.39998000860214233"/>
        <bgColor indexed="64"/>
      </patternFill>
    </fill>
    <fill>
      <patternFill patternType="solid">
        <fgColor rgb="FFCCECFF"/>
        <bgColor indexed="64"/>
      </patternFill>
    </fill>
    <fill>
      <patternFill patternType="solid">
        <fgColor rgb="FFCC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indexed="54"/>
      </bottom>
    </border>
    <border>
      <left>
        <color indexed="63"/>
      </left>
      <right>
        <color indexed="63"/>
      </right>
      <top>
        <color indexed="63"/>
      </top>
      <bottom style="medium">
        <color indexed="44"/>
      </bottom>
    </border>
    <border>
      <left style="thin">
        <color indexed="59"/>
      </left>
      <right style="thin">
        <color indexed="59"/>
      </right>
      <top style="thin">
        <color indexed="59"/>
      </top>
      <bottom style="thin">
        <color indexed="59"/>
      </bottom>
    </border>
    <border>
      <left>
        <color indexed="63"/>
      </left>
      <right>
        <color indexed="63"/>
      </right>
      <top style="thin">
        <color indexed="54"/>
      </top>
      <bottom>
        <color indexed="63"/>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63"/>
      </left>
      <right style="thin">
        <color indexed="63"/>
      </right>
      <top>
        <color indexed="63"/>
      </top>
      <bottom style="thin">
        <color indexed="63"/>
      </bottom>
    </border>
    <border>
      <left style="thin">
        <color indexed="59"/>
      </left>
      <right style="thin">
        <color indexed="59"/>
      </right>
      <top>
        <color indexed="63"/>
      </top>
      <bottom style="thin">
        <color indexed="59"/>
      </bottom>
    </border>
    <border>
      <left style="thin">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62"/>
      </top>
      <bottom style="thin">
        <color indexed="8"/>
      </bottom>
    </border>
    <border>
      <left style="thin">
        <color indexed="8"/>
      </left>
      <right style="thin">
        <color indexed="8"/>
      </right>
      <top>
        <color indexed="63"/>
      </top>
      <bottom style="thin">
        <color indexed="8"/>
      </bottom>
    </border>
    <border>
      <left style="thin"/>
      <right/>
      <top style="thin"/>
      <bottom style="thin"/>
    </border>
    <border>
      <left/>
      <right/>
      <top style="thin"/>
      <bottom style="thin"/>
    </border>
    <border>
      <left style="thin">
        <color indexed="8"/>
      </left>
      <right style="thin">
        <color indexed="8"/>
      </right>
      <top style="thin"/>
      <bottom style="thin"/>
    </border>
    <border>
      <left style="thin">
        <color indexed="63"/>
      </left>
      <right style="thin">
        <color indexed="63"/>
      </right>
      <top style="thin"/>
      <bottom style="thin"/>
    </border>
    <border>
      <left style="thin">
        <color indexed="59"/>
      </left>
      <right style="thin">
        <color indexed="59"/>
      </right>
      <top style="thin"/>
      <bottom style="thin"/>
    </border>
    <border>
      <left style="thin">
        <color indexed="59"/>
      </left>
      <right style="thin"/>
      <top style="thin"/>
      <bottom style="thin"/>
    </border>
    <border>
      <left>
        <color indexed="63"/>
      </left>
      <right style="thin"/>
      <top>
        <color indexed="63"/>
      </top>
      <bottom>
        <color indexed="63"/>
      </bottom>
    </border>
    <border>
      <left>
        <color indexed="63"/>
      </left>
      <right style="thin">
        <color indexed="8"/>
      </right>
      <top>
        <color indexed="63"/>
      </top>
      <bottom style="thin">
        <color indexed="8"/>
      </bottom>
    </border>
    <border>
      <left/>
      <right style="thin"/>
      <top style="thin"/>
      <bottom style="thin"/>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3" fillId="0" borderId="0" applyNumberFormat="0" applyFill="0" applyBorder="0" applyProtection="0">
      <alignment/>
    </xf>
    <xf numFmtId="0" fontId="14" fillId="20" borderId="0" applyNumberFormat="0" applyBorder="0" applyProtection="0">
      <alignment/>
    </xf>
    <xf numFmtId="0" fontId="14" fillId="21" borderId="0" applyNumberFormat="0" applyBorder="0" applyProtection="0">
      <alignment/>
    </xf>
    <xf numFmtId="0" fontId="13" fillId="22" borderId="0" applyNumberFormat="0" applyBorder="0" applyProtection="0">
      <alignment/>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11" fillId="29" borderId="0" applyNumberFormat="0" applyBorder="0" applyProtection="0">
      <alignment/>
    </xf>
    <xf numFmtId="0" fontId="56" fillId="30" borderId="1" applyNumberFormat="0" applyAlignment="0" applyProtection="0"/>
    <xf numFmtId="0" fontId="57" fillId="0" borderId="2" applyNumberFormat="0" applyFill="0" applyAlignment="0" applyProtection="0"/>
    <xf numFmtId="0" fontId="3" fillId="0" borderId="0" applyNumberFormat="0" applyFill="0" applyBorder="0" applyProtection="0">
      <alignment horizontal="center"/>
    </xf>
    <xf numFmtId="0" fontId="58" fillId="31" borderId="1" applyNumberFormat="0" applyAlignment="0" applyProtection="0"/>
    <xf numFmtId="0" fontId="12" fillId="32" borderId="0" applyNumberFormat="0" applyBorder="0" applyProtection="0">
      <alignment/>
    </xf>
    <xf numFmtId="0" fontId="27" fillId="33" borderId="0" applyNumberFormat="0" applyBorder="0" applyProtection="0">
      <alignment/>
    </xf>
    <xf numFmtId="0" fontId="24" fillId="0" borderId="0" applyNumberFormat="0" applyFill="0" applyBorder="0" applyProtection="0">
      <alignment/>
    </xf>
    <xf numFmtId="0" fontId="17" fillId="0" borderId="3" applyNumberFormat="0" applyFill="0" applyProtection="0">
      <alignment/>
    </xf>
    <xf numFmtId="0" fontId="22" fillId="0" borderId="4" applyNumberFormat="0" applyFill="0" applyProtection="0">
      <alignment/>
    </xf>
    <xf numFmtId="0" fontId="22" fillId="0" borderId="0" applyNumberFormat="0" applyFill="0" applyBorder="0" applyProtection="0">
      <alignment/>
    </xf>
    <xf numFmtId="0" fontId="21" fillId="34" borderId="0" applyNumberFormat="0" applyBorder="0" applyProtection="0">
      <alignment/>
    </xf>
    <xf numFmtId="0" fontId="26" fillId="35" borderId="5" applyNumberFormat="0" applyProtection="0">
      <alignment/>
    </xf>
    <xf numFmtId="0" fontId="18" fillId="0" borderId="0" applyNumberFormat="0" applyFill="0" applyBorder="0" applyProtection="0">
      <alignment/>
    </xf>
    <xf numFmtId="0" fontId="20" fillId="0" borderId="6" applyNumberFormat="0" applyFill="0" applyProtection="0">
      <alignment/>
    </xf>
    <xf numFmtId="0" fontId="8" fillId="0" borderId="0" applyNumberFormat="0" applyFill="0" applyBorder="0" applyProtection="0">
      <alignment/>
    </xf>
    <xf numFmtId="0" fontId="9" fillId="36" borderId="0" applyNumberFormat="0" applyBorder="0" applyProtection="0">
      <alignment/>
    </xf>
    <xf numFmtId="0" fontId="4" fillId="0" borderId="0" applyNumberFormat="0" applyFill="0" applyBorder="0" applyProtection="0">
      <alignment/>
    </xf>
    <xf numFmtId="0" fontId="5" fillId="0" borderId="0" applyNumberFormat="0" applyFill="0" applyBorder="0" applyProtection="0">
      <alignment/>
    </xf>
    <xf numFmtId="0" fontId="6" fillId="0" borderId="0" applyNumberFormat="0" applyFill="0" applyBorder="0" applyProtection="0">
      <alignment/>
    </xf>
    <xf numFmtId="0" fontId="59" fillId="3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0" fillId="38" borderId="0" applyNumberFormat="0" applyBorder="0" applyProtection="0">
      <alignment/>
    </xf>
    <xf numFmtId="0" fontId="60" fillId="39" borderId="0" applyNumberFormat="0" applyBorder="0" applyAlignment="0" applyProtection="0"/>
    <xf numFmtId="0" fontId="7" fillId="38" borderId="7" applyNumberFormat="0" applyProtection="0">
      <alignment/>
    </xf>
    <xf numFmtId="9" fontId="1" fillId="0" borderId="0" applyFill="0" applyBorder="0" applyAlignment="0" applyProtection="0"/>
    <xf numFmtId="0" fontId="2" fillId="0" borderId="0" applyNumberFormat="0" applyFill="0" applyBorder="0" applyProtection="0">
      <alignment/>
    </xf>
    <xf numFmtId="164" fontId="2" fillId="0" borderId="0" applyFill="0" applyBorder="0" applyProtection="0">
      <alignment/>
    </xf>
    <xf numFmtId="0" fontId="61" fillId="40" borderId="0" applyNumberFormat="0" applyBorder="0" applyAlignment="0" applyProtection="0"/>
    <xf numFmtId="0" fontId="62" fillId="30" borderId="8" applyNumberFormat="0" applyAlignment="0" applyProtection="0"/>
    <xf numFmtId="0" fontId="0" fillId="0" borderId="0" applyNumberFormat="0" applyFill="0" applyBorder="0" applyProtection="0">
      <alignment/>
    </xf>
    <xf numFmtId="0" fontId="0" fillId="0" borderId="0" applyNumberFormat="0" applyFill="0" applyBorder="0" applyProtection="0">
      <alignment/>
    </xf>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10" applyNumberFormat="0" applyFill="0" applyAlignment="0" applyProtection="0"/>
    <xf numFmtId="0" fontId="67" fillId="0" borderId="11" applyNumberFormat="0" applyFill="0" applyAlignment="0" applyProtection="0"/>
    <xf numFmtId="0" fontId="67" fillId="0" borderId="0" applyNumberFormat="0" applyFill="0" applyBorder="0" applyAlignment="0" applyProtection="0"/>
    <xf numFmtId="0" fontId="3" fillId="0" borderId="0" applyNumberFormat="0" applyFill="0" applyBorder="0" applyProtection="0">
      <alignment horizontal="center" textRotation="90"/>
    </xf>
    <xf numFmtId="0" fontId="68" fillId="0" borderId="12" applyNumberFormat="0" applyFill="0" applyAlignment="0" applyProtection="0"/>
    <xf numFmtId="0" fontId="69" fillId="41" borderId="13" applyNumberFormat="0" applyAlignment="0" applyProtection="0"/>
    <xf numFmtId="0" fontId="11" fillId="0" borderId="0" applyNumberFormat="0" applyFill="0" applyBorder="0" applyProtection="0">
      <alignment/>
    </xf>
  </cellStyleXfs>
  <cellXfs count="112">
    <xf numFmtId="0" fontId="0" fillId="0" borderId="0" xfId="0" applyAlignment="1">
      <alignment/>
    </xf>
    <xf numFmtId="0" fontId="15" fillId="0" borderId="0" xfId="0" applyFont="1" applyAlignment="1" applyProtection="1">
      <alignment/>
      <protection/>
    </xf>
    <xf numFmtId="0" fontId="16" fillId="0" borderId="0" xfId="52" applyNumberFormat="1" applyFont="1" applyFill="1" applyBorder="1" applyAlignment="1" applyProtection="1">
      <alignment horizontal="left"/>
      <protection locked="0"/>
    </xf>
    <xf numFmtId="0" fontId="19" fillId="42" borderId="0" xfId="57" applyNumberFormat="1" applyFont="1" applyFill="1" applyBorder="1" applyAlignment="1" applyProtection="1">
      <alignment horizontal="center"/>
      <protection/>
    </xf>
    <xf numFmtId="0" fontId="15" fillId="42" borderId="0" xfId="0" applyFont="1" applyFill="1" applyAlignment="1" applyProtection="1">
      <alignment/>
      <protection/>
    </xf>
    <xf numFmtId="0" fontId="20" fillId="42" borderId="0" xfId="58" applyNumberFormat="1" applyFont="1" applyFill="1" applyBorder="1" applyAlignment="1" applyProtection="1">
      <alignment horizontal="left"/>
      <protection/>
    </xf>
    <xf numFmtId="14" fontId="15" fillId="42" borderId="0" xfId="0" applyNumberFormat="1" applyFont="1" applyFill="1" applyBorder="1" applyAlignment="1" applyProtection="1">
      <alignment horizontal="center" vertical="center"/>
      <protection locked="0"/>
    </xf>
    <xf numFmtId="0" fontId="15" fillId="42" borderId="0" xfId="57" applyNumberFormat="1" applyFont="1" applyFill="1" applyBorder="1" applyAlignment="1" applyProtection="1">
      <alignment horizontal="left" vertical="center"/>
      <protection/>
    </xf>
    <xf numFmtId="49" fontId="15" fillId="42" borderId="0" xfId="55" applyNumberFormat="1" applyFont="1" applyFill="1" applyBorder="1" applyAlignment="1" applyProtection="1">
      <alignment/>
      <protection locked="0"/>
    </xf>
    <xf numFmtId="49" fontId="15" fillId="42" borderId="0" xfId="0" applyNumberFormat="1" applyFont="1" applyFill="1" applyAlignment="1" applyProtection="1">
      <alignment/>
      <protection locked="0"/>
    </xf>
    <xf numFmtId="14" fontId="19" fillId="42" borderId="0" xfId="57" applyNumberFormat="1" applyFont="1" applyFill="1" applyBorder="1" applyAlignment="1" applyProtection="1">
      <alignment horizontal="center"/>
      <protection/>
    </xf>
    <xf numFmtId="0" fontId="15" fillId="42" borderId="0" xfId="57" applyNumberFormat="1" applyFont="1" applyFill="1" applyBorder="1" applyAlignment="1" applyProtection="1">
      <alignment vertical="top" wrapText="1"/>
      <protection/>
    </xf>
    <xf numFmtId="0" fontId="22" fillId="0" borderId="4" xfId="53" applyNumberFormat="1" applyFont="1" applyFill="1" applyAlignment="1" applyProtection="1">
      <alignment/>
      <protection locked="0"/>
    </xf>
    <xf numFmtId="0" fontId="22" fillId="0" borderId="4" xfId="53" applyNumberFormat="1" applyFont="1" applyFill="1" applyAlignment="1" applyProtection="1">
      <alignment/>
      <protection/>
    </xf>
    <xf numFmtId="0" fontId="22" fillId="0" borderId="0" xfId="54" applyNumberFormat="1" applyFont="1" applyFill="1" applyBorder="1" applyAlignment="1" applyProtection="1">
      <alignment/>
      <protection/>
    </xf>
    <xf numFmtId="14" fontId="0" fillId="0" borderId="0" xfId="0" applyNumberFormat="1" applyAlignment="1" applyProtection="1">
      <alignment/>
      <protection/>
    </xf>
    <xf numFmtId="14" fontId="15" fillId="0" borderId="0" xfId="0" applyNumberFormat="1" applyFont="1" applyAlignment="1" applyProtection="1">
      <alignment/>
      <protection/>
    </xf>
    <xf numFmtId="1" fontId="15" fillId="0" borderId="0" xfId="0" applyNumberFormat="1" applyFont="1" applyAlignment="1" applyProtection="1">
      <alignment/>
      <protection/>
    </xf>
    <xf numFmtId="14" fontId="25" fillId="0" borderId="0" xfId="51" applyNumberFormat="1" applyFont="1" applyFill="1" applyBorder="1" applyAlignment="1" applyProtection="1">
      <alignment/>
      <protection/>
    </xf>
    <xf numFmtId="0" fontId="29" fillId="0" borderId="0" xfId="58" applyNumberFormat="1" applyFont="1" applyFill="1" applyBorder="1" applyAlignment="1" applyProtection="1">
      <alignment horizontal="left"/>
      <protection/>
    </xf>
    <xf numFmtId="49" fontId="70" fillId="43" borderId="0" xfId="0" applyNumberFormat="1" applyFont="1" applyFill="1" applyAlignment="1" applyProtection="1">
      <alignment horizontal="left" vertical="center"/>
      <protection/>
    </xf>
    <xf numFmtId="49" fontId="70" fillId="44" borderId="0" xfId="0" applyNumberFormat="1" applyFont="1" applyFill="1" applyAlignment="1" applyProtection="1">
      <alignment horizontal="center" vertical="center"/>
      <protection locked="0"/>
    </xf>
    <xf numFmtId="0" fontId="33" fillId="0" borderId="0" xfId="0" applyFont="1" applyAlignment="1">
      <alignment/>
    </xf>
    <xf numFmtId="14" fontId="35" fillId="45" borderId="14" xfId="51" applyNumberFormat="1" applyFont="1" applyFill="1" applyBorder="1" applyAlignment="1" applyProtection="1">
      <alignment horizontal="center" vertical="center"/>
      <protection/>
    </xf>
    <xf numFmtId="165" fontId="34" fillId="35" borderId="14" xfId="56" applyNumberFormat="1" applyFont="1" applyBorder="1" applyAlignment="1" applyProtection="1">
      <alignment horizontal="center" vertical="center"/>
      <protection/>
    </xf>
    <xf numFmtId="14" fontId="34" fillId="35" borderId="15" xfId="56" applyNumberFormat="1" applyFont="1" applyBorder="1" applyAlignment="1" applyProtection="1">
      <alignment horizontal="center" vertical="center"/>
      <protection/>
    </xf>
    <xf numFmtId="0" fontId="34" fillId="0" borderId="0" xfId="0" applyFont="1" applyAlignment="1" applyProtection="1">
      <alignment/>
      <protection/>
    </xf>
    <xf numFmtId="1" fontId="34" fillId="0" borderId="0" xfId="0" applyNumberFormat="1" applyFont="1" applyAlignment="1" applyProtection="1">
      <alignment/>
      <protection/>
    </xf>
    <xf numFmtId="165" fontId="34" fillId="35" borderId="16" xfId="56" applyNumberFormat="1" applyFont="1" applyBorder="1" applyAlignment="1" applyProtection="1">
      <alignment horizontal="center" vertical="center"/>
      <protection/>
    </xf>
    <xf numFmtId="14" fontId="34" fillId="35" borderId="5" xfId="56" applyNumberFormat="1" applyFont="1" applyAlignment="1" applyProtection="1">
      <alignment horizontal="center" vertical="center"/>
      <protection/>
    </xf>
    <xf numFmtId="165" fontId="34" fillId="0" borderId="0" xfId="0" applyNumberFormat="1" applyFont="1" applyBorder="1" applyAlignment="1" applyProtection="1">
      <alignment horizontal="center" vertical="center"/>
      <protection/>
    </xf>
    <xf numFmtId="0" fontId="34" fillId="0" borderId="0" xfId="0" applyFont="1" applyBorder="1" applyAlignment="1" applyProtection="1">
      <alignment horizontal="center" vertical="center" wrapText="1"/>
      <protection/>
    </xf>
    <xf numFmtId="1" fontId="35" fillId="0" borderId="0" xfId="51" applyNumberFormat="1" applyFont="1" applyFill="1" applyBorder="1" applyAlignment="1" applyProtection="1">
      <alignment horizontal="center" vertical="center"/>
      <protection/>
    </xf>
    <xf numFmtId="0" fontId="34" fillId="0" borderId="0" xfId="0" applyFont="1" applyBorder="1" applyAlignment="1" applyProtection="1">
      <alignment horizontal="center" vertical="center"/>
      <protection/>
    </xf>
    <xf numFmtId="14" fontId="34" fillId="0" borderId="0" xfId="0" applyNumberFormat="1" applyFont="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1" fontId="36" fillId="0" borderId="0" xfId="56" applyNumberFormat="1" applyFont="1" applyFill="1" applyBorder="1" applyAlignment="1" applyProtection="1">
      <alignment horizontal="center" vertical="center"/>
      <protection/>
    </xf>
    <xf numFmtId="0" fontId="34" fillId="0" borderId="0" xfId="0" applyFont="1" applyBorder="1" applyAlignment="1" applyProtection="1">
      <alignment/>
      <protection/>
    </xf>
    <xf numFmtId="0" fontId="36" fillId="0" borderId="0" xfId="0" applyFont="1" applyBorder="1" applyAlignment="1" applyProtection="1">
      <alignment horizontal="center" vertical="center"/>
      <protection/>
    </xf>
    <xf numFmtId="14" fontId="36" fillId="45" borderId="17" xfId="58" applyNumberFormat="1" applyFont="1" applyFill="1" applyBorder="1" applyAlignment="1" applyProtection="1">
      <alignment horizontal="center" vertical="center"/>
      <protection/>
    </xf>
    <xf numFmtId="165" fontId="36" fillId="35" borderId="5" xfId="56" applyNumberFormat="1" applyFont="1" applyAlignment="1" applyProtection="1">
      <alignment horizontal="center" vertical="center"/>
      <protection/>
    </xf>
    <xf numFmtId="0" fontId="37" fillId="0" borderId="17" xfId="51" applyNumberFormat="1" applyFont="1" applyFill="1" applyBorder="1" applyAlignment="1" applyProtection="1">
      <alignment horizontal="center" vertical="center"/>
      <protection/>
    </xf>
    <xf numFmtId="1" fontId="37" fillId="0" borderId="17" xfId="51" applyNumberFormat="1" applyFont="1" applyFill="1" applyBorder="1" applyAlignment="1" applyProtection="1">
      <alignment horizontal="center" vertical="center"/>
      <protection/>
    </xf>
    <xf numFmtId="14" fontId="36" fillId="35" borderId="5" xfId="56" applyNumberFormat="1" applyFont="1" applyAlignment="1" applyProtection="1">
      <alignment horizontal="center" vertical="center"/>
      <protection/>
    </xf>
    <xf numFmtId="0" fontId="37" fillId="0" borderId="0" xfId="51" applyNumberFormat="1" applyFont="1" applyFill="1" applyBorder="1" applyAlignment="1" applyProtection="1">
      <alignment horizontal="center" vertical="center"/>
      <protection/>
    </xf>
    <xf numFmtId="1" fontId="37" fillId="0" borderId="0" xfId="51" applyNumberFormat="1" applyFont="1" applyFill="1" applyBorder="1" applyAlignment="1" applyProtection="1">
      <alignment horizontal="center" vertical="center"/>
      <protection/>
    </xf>
    <xf numFmtId="14" fontId="35" fillId="0" borderId="0" xfId="51" applyNumberFormat="1" applyFont="1" applyFill="1" applyBorder="1" applyAlignment="1" applyProtection="1">
      <alignment horizontal="center" vertical="center"/>
      <protection/>
    </xf>
    <xf numFmtId="166" fontId="70" fillId="46" borderId="0" xfId="0" applyNumberFormat="1" applyFont="1" applyFill="1" applyAlignment="1" applyProtection="1">
      <alignment horizontal="center" vertical="center"/>
      <protection locked="0"/>
    </xf>
    <xf numFmtId="0" fontId="71" fillId="0" borderId="18" xfId="58" applyFont="1" applyFill="1" applyBorder="1" applyAlignment="1" applyProtection="1">
      <alignment horizontal="center" vertical="center" wrapText="1"/>
      <protection/>
    </xf>
    <xf numFmtId="0" fontId="0" fillId="0" borderId="18" xfId="0" applyBorder="1" applyAlignment="1">
      <alignment/>
    </xf>
    <xf numFmtId="0" fontId="20" fillId="0" borderId="18" xfId="58" applyNumberFormat="1" applyFont="1" applyFill="1" applyBorder="1" applyAlignment="1" applyProtection="1">
      <alignment horizontal="center" vertical="center" wrapText="1"/>
      <protection/>
    </xf>
    <xf numFmtId="0" fontId="20" fillId="0" borderId="18" xfId="58" applyNumberFormat="1" applyFill="1" applyBorder="1" applyAlignment="1" applyProtection="1">
      <alignment/>
      <protection/>
    </xf>
    <xf numFmtId="0" fontId="71" fillId="47" borderId="18" xfId="58" applyFont="1" applyFill="1" applyBorder="1" applyAlignment="1" applyProtection="1">
      <alignment horizontal="center" vertical="center" wrapText="1"/>
      <protection/>
    </xf>
    <xf numFmtId="49" fontId="34" fillId="48" borderId="19" xfId="0" applyNumberFormat="1" applyFont="1" applyFill="1" applyBorder="1" applyAlignment="1" applyProtection="1">
      <alignment horizontal="center" vertical="center"/>
      <protection locked="0"/>
    </xf>
    <xf numFmtId="14" fontId="34" fillId="48" borderId="19" xfId="0" applyNumberFormat="1" applyFont="1" applyFill="1" applyBorder="1" applyAlignment="1" applyProtection="1">
      <alignment horizontal="center" vertical="center"/>
      <protection locked="0"/>
    </xf>
    <xf numFmtId="49" fontId="34" fillId="48" borderId="19" xfId="0" applyNumberFormat="1" applyFont="1" applyFill="1" applyBorder="1" applyAlignment="1" applyProtection="1">
      <alignment horizontal="center" vertical="center" wrapText="1"/>
      <protection locked="0"/>
    </xf>
    <xf numFmtId="49" fontId="34" fillId="48" borderId="19" xfId="50" applyNumberFormat="1" applyFont="1" applyFill="1" applyBorder="1" applyAlignment="1" applyProtection="1">
      <alignment horizontal="center" vertical="center" wrapText="1"/>
      <protection locked="0"/>
    </xf>
    <xf numFmtId="0" fontId="34" fillId="48" borderId="19" xfId="0" applyFont="1" applyFill="1" applyBorder="1" applyAlignment="1" applyProtection="1">
      <alignment horizontal="center" vertical="center"/>
      <protection locked="0"/>
    </xf>
    <xf numFmtId="49" fontId="34" fillId="48" borderId="20" xfId="50" applyNumberFormat="1" applyFont="1" applyFill="1" applyBorder="1" applyAlignment="1" applyProtection="1">
      <alignment horizontal="center" vertical="center" wrapText="1"/>
      <protection locked="0"/>
    </xf>
    <xf numFmtId="49" fontId="34" fillId="48" borderId="21" xfId="0" applyNumberFormat="1" applyFont="1" applyFill="1" applyBorder="1" applyAlignment="1" applyProtection="1">
      <alignment horizontal="center" vertical="center"/>
      <protection locked="0"/>
    </xf>
    <xf numFmtId="14" fontId="34" fillId="48" borderId="21" xfId="0" applyNumberFormat="1" applyFont="1" applyFill="1" applyBorder="1" applyAlignment="1" applyProtection="1">
      <alignment horizontal="center" vertical="center"/>
      <protection locked="0"/>
    </xf>
    <xf numFmtId="49" fontId="34" fillId="48" borderId="21" xfId="0" applyNumberFormat="1" applyFont="1" applyFill="1" applyBorder="1" applyAlignment="1" applyProtection="1">
      <alignment horizontal="center" vertical="center" wrapText="1"/>
      <protection locked="0"/>
    </xf>
    <xf numFmtId="49" fontId="34" fillId="48" borderId="21" xfId="50" applyNumberFormat="1" applyFont="1" applyFill="1" applyBorder="1" applyAlignment="1" applyProtection="1">
      <alignment horizontal="center" vertical="center" wrapText="1"/>
      <protection locked="0"/>
    </xf>
    <xf numFmtId="0" fontId="34" fillId="48" borderId="21" xfId="0" applyFont="1" applyFill="1" applyBorder="1" applyAlignment="1" applyProtection="1">
      <alignment horizontal="center" vertical="center"/>
      <protection locked="0"/>
    </xf>
    <xf numFmtId="0" fontId="33" fillId="13" borderId="22" xfId="0" applyFont="1" applyFill="1" applyBorder="1" applyAlignment="1">
      <alignment/>
    </xf>
    <xf numFmtId="0" fontId="33" fillId="8" borderId="23" xfId="0" applyFont="1" applyFill="1" applyBorder="1" applyAlignment="1">
      <alignment/>
    </xf>
    <xf numFmtId="14" fontId="33" fillId="8" borderId="23" xfId="0" applyNumberFormat="1" applyFont="1" applyFill="1" applyBorder="1" applyAlignment="1">
      <alignment/>
    </xf>
    <xf numFmtId="1" fontId="34" fillId="48" borderId="24" xfId="0" applyNumberFormat="1" applyFont="1" applyFill="1" applyBorder="1" applyAlignment="1" applyProtection="1">
      <alignment horizontal="center" vertical="center"/>
      <protection locked="0"/>
    </xf>
    <xf numFmtId="14" fontId="34" fillId="48" borderId="24" xfId="0" applyNumberFormat="1" applyFont="1" applyFill="1" applyBorder="1" applyAlignment="1" applyProtection="1">
      <alignment horizontal="center" vertical="center"/>
      <protection locked="0"/>
    </xf>
    <xf numFmtId="1" fontId="34" fillId="35" borderId="25" xfId="56" applyNumberFormat="1" applyFont="1" applyBorder="1" applyAlignment="1" applyProtection="1">
      <alignment horizontal="center" vertical="center"/>
      <protection/>
    </xf>
    <xf numFmtId="0" fontId="34" fillId="49" borderId="24" xfId="0" applyFont="1" applyFill="1" applyBorder="1" applyAlignment="1" applyProtection="1">
      <alignment horizontal="center" vertical="center"/>
      <protection/>
    </xf>
    <xf numFmtId="49" fontId="34" fillId="48" borderId="24" xfId="0" applyNumberFormat="1" applyFont="1" applyFill="1" applyBorder="1" applyAlignment="1" applyProtection="1">
      <alignment horizontal="center" vertical="center"/>
      <protection locked="0"/>
    </xf>
    <xf numFmtId="49" fontId="34" fillId="48" borderId="24" xfId="0" applyNumberFormat="1" applyFont="1" applyFill="1" applyBorder="1" applyAlignment="1" applyProtection="1">
      <alignment horizontal="center" vertical="center" wrapText="1"/>
      <protection locked="0"/>
    </xf>
    <xf numFmtId="49" fontId="34" fillId="48" borderId="24" xfId="50" applyNumberFormat="1" applyFont="1" applyFill="1" applyBorder="1" applyAlignment="1" applyProtection="1">
      <alignment horizontal="center" vertical="center" wrapText="1"/>
      <protection locked="0"/>
    </xf>
    <xf numFmtId="0" fontId="34" fillId="48" borderId="24" xfId="0" applyFont="1" applyFill="1" applyBorder="1" applyAlignment="1" applyProtection="1">
      <alignment horizontal="center" vertical="center"/>
      <protection locked="0"/>
    </xf>
    <xf numFmtId="14" fontId="35" fillId="45" borderId="25" xfId="51" applyNumberFormat="1" applyFont="1" applyFill="1" applyBorder="1" applyAlignment="1" applyProtection="1">
      <alignment horizontal="center" vertical="center"/>
      <protection/>
    </xf>
    <xf numFmtId="165" fontId="34" fillId="35" borderId="25" xfId="56" applyNumberFormat="1" applyFont="1" applyBorder="1" applyAlignment="1" applyProtection="1">
      <alignment horizontal="center" vertical="center"/>
      <protection/>
    </xf>
    <xf numFmtId="14" fontId="34" fillId="35" borderId="26" xfId="56" applyNumberFormat="1" applyFont="1" applyBorder="1" applyAlignment="1" applyProtection="1">
      <alignment horizontal="center" vertical="center"/>
      <protection/>
    </xf>
    <xf numFmtId="0" fontId="36" fillId="35" borderId="26" xfId="56" applyNumberFormat="1" applyFont="1" applyBorder="1" applyAlignment="1" applyProtection="1">
      <alignment horizontal="center" vertical="center" wrapText="1"/>
      <protection/>
    </xf>
    <xf numFmtId="0" fontId="36" fillId="35" borderId="27" xfId="56" applyNumberFormat="1" applyFont="1" applyBorder="1" applyAlignment="1" applyProtection="1">
      <alignment horizontal="center" vertical="center" wrapText="1"/>
      <protection/>
    </xf>
    <xf numFmtId="0" fontId="72" fillId="50" borderId="0" xfId="0" applyFont="1" applyFill="1" applyAlignment="1">
      <alignment/>
    </xf>
    <xf numFmtId="0" fontId="0" fillId="13" borderId="0" xfId="0" applyFill="1" applyAlignment="1">
      <alignment/>
    </xf>
    <xf numFmtId="0" fontId="0" fillId="0" borderId="0" xfId="0"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51" borderId="18" xfId="0" applyFill="1" applyBorder="1" applyAlignment="1">
      <alignment horizontal="center" vertical="center"/>
    </xf>
    <xf numFmtId="10" fontId="0" fillId="51" borderId="18" xfId="0" applyNumberFormat="1" applyFill="1" applyBorder="1" applyAlignment="1">
      <alignment horizontal="center" vertical="center"/>
    </xf>
    <xf numFmtId="0" fontId="73" fillId="0" borderId="0" xfId="0" applyFont="1" applyAlignment="1" applyProtection="1">
      <alignment/>
      <protection/>
    </xf>
    <xf numFmtId="0" fontId="71" fillId="51" borderId="18" xfId="58" applyFont="1" applyFill="1" applyBorder="1" applyAlignment="1" applyProtection="1">
      <alignment horizontal="center" vertical="center" wrapText="1"/>
      <protection/>
    </xf>
    <xf numFmtId="0" fontId="33" fillId="51" borderId="23" xfId="0" applyFont="1" applyFill="1" applyBorder="1" applyAlignment="1" quotePrefix="1">
      <alignment/>
    </xf>
    <xf numFmtId="1" fontId="35" fillId="52" borderId="25" xfId="51" applyNumberFormat="1" applyFont="1" applyFill="1" applyBorder="1" applyAlignment="1" applyProtection="1">
      <alignment horizontal="center" vertical="center"/>
      <protection/>
    </xf>
    <xf numFmtId="1" fontId="35" fillId="52" borderId="14" xfId="51" applyNumberFormat="1" applyFont="1" applyFill="1" applyBorder="1" applyAlignment="1" applyProtection="1">
      <alignment horizontal="center" vertical="center"/>
      <protection/>
    </xf>
    <xf numFmtId="1" fontId="35" fillId="52" borderId="16" xfId="51"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28" xfId="0" applyBorder="1" applyAlignment="1">
      <alignment horizontal="center" vertical="center"/>
    </xf>
    <xf numFmtId="49" fontId="36" fillId="53" borderId="29" xfId="58" applyNumberFormat="1" applyFont="1" applyFill="1" applyBorder="1" applyAlignment="1" applyProtection="1">
      <alignment horizontal="center" vertical="center" wrapText="1"/>
      <protection locked="0"/>
    </xf>
    <xf numFmtId="49" fontId="36" fillId="53" borderId="21" xfId="58" applyNumberFormat="1" applyFont="1" applyFill="1" applyBorder="1" applyAlignment="1" applyProtection="1">
      <alignment horizontal="center" vertical="center" wrapText="1"/>
      <protection locked="0"/>
    </xf>
    <xf numFmtId="0" fontId="74" fillId="43" borderId="0" xfId="0" applyFont="1" applyFill="1" applyBorder="1" applyAlignment="1">
      <alignment horizontal="left" vertical="top" wrapText="1"/>
    </xf>
    <xf numFmtId="0" fontId="75" fillId="54" borderId="22" xfId="52" applyFont="1" applyFill="1" applyBorder="1" applyAlignment="1" applyProtection="1">
      <alignment horizontal="left" vertical="center"/>
      <protection/>
    </xf>
    <xf numFmtId="0" fontId="75" fillId="54" borderId="23" xfId="52" applyFont="1" applyFill="1" applyBorder="1" applyAlignment="1" applyProtection="1">
      <alignment horizontal="left" vertical="center"/>
      <protection/>
    </xf>
    <xf numFmtId="0" fontId="75" fillId="54" borderId="30" xfId="52" applyFont="1" applyFill="1" applyBorder="1" applyAlignment="1" applyProtection="1">
      <alignment horizontal="left" vertical="center"/>
      <protection/>
    </xf>
    <xf numFmtId="0" fontId="75" fillId="55" borderId="22" xfId="52" applyFont="1" applyFill="1" applyBorder="1" applyAlignment="1" applyProtection="1">
      <alignment horizontal="center" vertical="center"/>
      <protection/>
    </xf>
    <xf numFmtId="0" fontId="75" fillId="55" borderId="23" xfId="52" applyFont="1" applyFill="1" applyBorder="1" applyAlignment="1" applyProtection="1">
      <alignment horizontal="center" vertical="center"/>
      <protection/>
    </xf>
    <xf numFmtId="0" fontId="75" fillId="55" borderId="30" xfId="52" applyFont="1" applyFill="1" applyBorder="1" applyAlignment="1" applyProtection="1">
      <alignment horizontal="center" vertical="center"/>
      <protection/>
    </xf>
    <xf numFmtId="0" fontId="30" fillId="0" borderId="0" xfId="52" applyFont="1" applyFill="1" applyBorder="1" applyAlignment="1" applyProtection="1">
      <alignment horizontal="left" vertical="center" indent="1"/>
      <protection/>
    </xf>
    <xf numFmtId="0" fontId="30" fillId="0" borderId="28" xfId="52" applyFont="1" applyFill="1" applyBorder="1" applyAlignment="1" applyProtection="1">
      <alignment horizontal="left" vertical="center" indent="1"/>
      <protection/>
    </xf>
    <xf numFmtId="0" fontId="15" fillId="42" borderId="0" xfId="57" applyNumberFormat="1" applyFont="1" applyFill="1" applyBorder="1" applyAlignment="1" applyProtection="1">
      <alignment horizontal="left" wrapText="1"/>
      <protection/>
    </xf>
    <xf numFmtId="0" fontId="16" fillId="0" borderId="0" xfId="52" applyNumberFormat="1" applyFont="1" applyFill="1" applyBorder="1" applyAlignment="1" applyProtection="1">
      <alignment horizontal="center"/>
      <protection/>
    </xf>
    <xf numFmtId="0" fontId="71" fillId="43" borderId="0" xfId="0" applyFont="1" applyFill="1" applyBorder="1" applyAlignment="1">
      <alignment horizontal="center" vertical="center" wrapText="1"/>
    </xf>
    <xf numFmtId="0" fontId="76" fillId="0" borderId="0" xfId="58" applyFont="1" applyFill="1" applyBorder="1" applyAlignment="1" applyProtection="1">
      <alignment horizontal="center"/>
      <protection/>
    </xf>
    <xf numFmtId="0" fontId="0" fillId="0" borderId="0" xfId="0" applyAlignment="1">
      <alignment wrapText="1"/>
    </xf>
    <xf numFmtId="0" fontId="34" fillId="42" borderId="0" xfId="57" applyNumberFormat="1" applyFont="1" applyFill="1" applyBorder="1" applyAlignment="1" applyProtection="1">
      <alignment horizontal="left" vertical="top" wrapText="1"/>
      <protection/>
    </xf>
  </cellXfs>
  <cellStyles count="7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En-tête" xfId="47"/>
    <cellStyle name="Entrée" xfId="48"/>
    <cellStyle name="Error" xfId="49"/>
    <cellStyle name="Excel Built-in Bad" xfId="50"/>
    <cellStyle name="Excel Built-in Explanatory Text" xfId="51"/>
    <cellStyle name="Excel Built-in Heading 1" xfId="52"/>
    <cellStyle name="Excel Built-in Heading 3" xfId="53"/>
    <cellStyle name="Excel Built-in Heading 4" xfId="54"/>
    <cellStyle name="Excel Built-in Neutral" xfId="55"/>
    <cellStyle name="Excel Built-in Output" xfId="56"/>
    <cellStyle name="Excel Built-in Title" xfId="57"/>
    <cellStyle name="Excel Built-in Total" xfId="58"/>
    <cellStyle name="Footnote" xfId="59"/>
    <cellStyle name="Good" xfId="60"/>
    <cellStyle name="Heading" xfId="61"/>
    <cellStyle name="Heading 1" xfId="62"/>
    <cellStyle name="Heading 2" xfId="63"/>
    <cellStyle name="Insatisfaisant" xfId="64"/>
    <cellStyle name="Comma" xfId="65"/>
    <cellStyle name="Comma [0]" xfId="66"/>
    <cellStyle name="Currency" xfId="67"/>
    <cellStyle name="Currency [0]" xfId="68"/>
    <cellStyle name="Neutral" xfId="69"/>
    <cellStyle name="Neutre" xfId="70"/>
    <cellStyle name="Note" xfId="71"/>
    <cellStyle name="Percent" xfId="72"/>
    <cellStyle name="Résultat" xfId="73"/>
    <cellStyle name="Résultat2" xfId="74"/>
    <cellStyle name="Satisfaisant" xfId="75"/>
    <cellStyle name="Sortie" xfId="76"/>
    <cellStyle name="Status" xfId="77"/>
    <cellStyle name="Text" xfId="78"/>
    <cellStyle name="Texte explicatif" xfId="79"/>
    <cellStyle name="Titre" xfId="80"/>
    <cellStyle name="Titre 1" xfId="81"/>
    <cellStyle name="Titre 2" xfId="82"/>
    <cellStyle name="Titre 3" xfId="83"/>
    <cellStyle name="Titre 4" xfId="84"/>
    <cellStyle name="Titre1" xfId="85"/>
    <cellStyle name="Total" xfId="86"/>
    <cellStyle name="Vérification" xfId="87"/>
    <cellStyle name="Warning"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9C0006"/>
      <rgbColor rgb="00006600"/>
      <rgbColor rgb="00000080"/>
      <rgbColor rgb="00996600"/>
      <rgbColor rgb="00800080"/>
      <rgbColor rgb="00008080"/>
      <rgbColor rgb="00C0C0C0"/>
      <rgbColor rgb="00808080"/>
      <rgbColor rgb="009999FF"/>
      <rgbColor rgb="00993366"/>
      <rgbColor rgb="00FFFFCC"/>
      <rgbColor rgb="00C7EE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2F2F2"/>
      <rgbColor rgb="00CCFFCC"/>
      <rgbColor rgb="00FFEB9C"/>
      <rgbColor rgb="0095B3D7"/>
      <rgbColor rgb="00FFC7CE"/>
      <rgbColor rgb="00CC99FF"/>
      <rgbColor rgb="00FFCCCC"/>
      <rgbColor rgb="003366FF"/>
      <rgbColor rgb="0097FFFF"/>
      <rgbColor rgb="0099CC00"/>
      <rgbColor rgb="00FFCC00"/>
      <rgbColor rgb="00FF9900"/>
      <rgbColor rgb="00FF6600"/>
      <rgbColor rgb="004F81BD"/>
      <rgbColor rgb="007F7F7F"/>
      <rgbColor rgb="001F497D"/>
      <rgbColor rgb="00339966"/>
      <rgbColor rgb="00003300"/>
      <rgbColor rgb="003F3F3F"/>
      <rgbColor rgb="009C65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23"/>
  <sheetViews>
    <sheetView tabSelected="1" zoomScale="75" zoomScaleNormal="75" zoomScalePageLayoutView="0" workbookViewId="0" topLeftCell="A1">
      <selection activeCell="A111" sqref="A111"/>
    </sheetView>
  </sheetViews>
  <sheetFormatPr defaultColWidth="11.421875" defaultRowHeight="15"/>
  <cols>
    <col min="1" max="1" width="8.421875" style="0" customWidth="1"/>
    <col min="2" max="2" width="8.140625" style="0" customWidth="1"/>
    <col min="3" max="3" width="13.00390625" style="0" customWidth="1"/>
    <col min="6" max="6" width="6.28125" style="0" customWidth="1"/>
    <col min="8" max="8" width="13.57421875" style="0" customWidth="1"/>
    <col min="11" max="11" width="2.00390625" style="0" hidden="1" customWidth="1"/>
    <col min="12" max="12" width="13.28125" style="0" customWidth="1"/>
    <col min="14" max="16" width="0" style="0" hidden="1" customWidth="1"/>
    <col min="21" max="21" width="20.00390625" style="0" customWidth="1"/>
    <col min="23" max="23" width="0" style="0" hidden="1" customWidth="1"/>
    <col min="24" max="24" width="23.28125" style="0" customWidth="1"/>
    <col min="25" max="25" width="8.57421875" style="0" hidden="1" customWidth="1"/>
    <col min="26" max="26" width="8.7109375" style="0" hidden="1" customWidth="1"/>
    <col min="27" max="27" width="8.8515625" style="0" hidden="1" customWidth="1"/>
    <col min="28" max="28" width="24.8515625" style="0" customWidth="1"/>
    <col min="29" max="31" width="8.140625" style="0" hidden="1" customWidth="1"/>
    <col min="32" max="32" width="23.140625" style="0" customWidth="1"/>
    <col min="33" max="33" width="8.7109375" style="0" hidden="1" customWidth="1"/>
    <col min="34" max="35" width="8.28125" style="0" hidden="1" customWidth="1"/>
    <col min="36" max="36" width="15.421875" style="0" customWidth="1"/>
  </cols>
  <sheetData>
    <row r="1" spans="1:37" ht="26.25">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2">
        <v>2022</v>
      </c>
    </row>
    <row r="3" spans="1:37" ht="38.25" customHeight="1">
      <c r="A3" s="104" t="s">
        <v>44</v>
      </c>
      <c r="B3" s="104"/>
      <c r="C3" s="105"/>
      <c r="D3" s="98"/>
      <c r="E3" s="99"/>
      <c r="F3" s="99"/>
      <c r="G3" s="99"/>
      <c r="H3" s="99"/>
      <c r="I3" s="100"/>
      <c r="L3" s="3"/>
      <c r="M3" s="5"/>
      <c r="N3" s="4"/>
      <c r="O3" s="3"/>
      <c r="P3" s="3"/>
      <c r="Q3" s="3"/>
      <c r="R3" s="3"/>
      <c r="S3" s="3"/>
      <c r="T3" s="5"/>
      <c r="U3" s="3"/>
      <c r="V3" s="3"/>
      <c r="W3" s="3"/>
      <c r="X3" s="3"/>
      <c r="Y3" s="3"/>
      <c r="Z3" s="3"/>
      <c r="AA3" s="3"/>
      <c r="AB3" s="3"/>
      <c r="AC3" s="3"/>
      <c r="AD3" s="3"/>
      <c r="AE3" s="3"/>
      <c r="AF3" s="3"/>
      <c r="AG3" s="3"/>
      <c r="AH3" s="3"/>
      <c r="AI3" s="3"/>
      <c r="AJ3" s="3"/>
      <c r="AK3" s="4"/>
    </row>
    <row r="4" spans="1:37" ht="44.25" customHeight="1">
      <c r="A4" s="104" t="s">
        <v>45</v>
      </c>
      <c r="B4" s="104"/>
      <c r="C4" s="105"/>
      <c r="D4" s="101"/>
      <c r="E4" s="102"/>
      <c r="F4" s="102"/>
      <c r="G4" s="102"/>
      <c r="H4" s="102"/>
      <c r="I4" s="103"/>
      <c r="L4" s="3"/>
      <c r="M4" s="6"/>
      <c r="N4" s="4"/>
      <c r="O4" s="3"/>
      <c r="P4" s="3"/>
      <c r="Q4" s="7"/>
      <c r="R4" s="3"/>
      <c r="S4" s="3"/>
      <c r="T4" s="106" t="s">
        <v>65</v>
      </c>
      <c r="U4" s="106"/>
      <c r="V4" s="106"/>
      <c r="W4" s="106"/>
      <c r="X4" s="106"/>
      <c r="Y4" s="106"/>
      <c r="Z4" s="106"/>
      <c r="AA4" s="106"/>
      <c r="AB4" s="106"/>
      <c r="AC4" s="106"/>
      <c r="AD4" s="106"/>
      <c r="AE4" s="106"/>
      <c r="AF4" s="106"/>
      <c r="AG4" s="106"/>
      <c r="AH4" s="106"/>
      <c r="AI4" s="106"/>
      <c r="AJ4" s="106"/>
      <c r="AK4" s="106"/>
    </row>
    <row r="5" spans="12:37" ht="22.5">
      <c r="L5" s="3"/>
      <c r="M5" s="3"/>
      <c r="N5" s="4"/>
      <c r="O5" s="3"/>
      <c r="P5" s="3"/>
      <c r="Q5" s="3"/>
      <c r="R5" s="3"/>
      <c r="S5" s="4"/>
      <c r="T5" s="111" t="s">
        <v>64</v>
      </c>
      <c r="U5" s="111"/>
      <c r="V5" s="111"/>
      <c r="W5" s="111"/>
      <c r="X5" s="111"/>
      <c r="Y5" s="111"/>
      <c r="Z5" s="111"/>
      <c r="AA5" s="111"/>
      <c r="AB5" s="111"/>
      <c r="AC5" s="111"/>
      <c r="AD5" s="111"/>
      <c r="AE5" s="111"/>
      <c r="AF5" s="111"/>
      <c r="AG5" s="111"/>
      <c r="AH5" s="111"/>
      <c r="AI5" s="111"/>
      <c r="AJ5" s="111"/>
      <c r="AK5" s="111"/>
    </row>
    <row r="6" spans="12:37" ht="15">
      <c r="L6" s="4"/>
      <c r="M6" s="4"/>
      <c r="N6" s="4"/>
      <c r="O6" s="4"/>
      <c r="P6" s="4"/>
      <c r="Q6" s="4"/>
      <c r="R6" s="8"/>
      <c r="S6" s="4"/>
      <c r="T6" s="111"/>
      <c r="U6" s="111"/>
      <c r="V6" s="111"/>
      <c r="W6" s="111"/>
      <c r="X6" s="111"/>
      <c r="Y6" s="111"/>
      <c r="Z6" s="111"/>
      <c r="AA6" s="111"/>
      <c r="AB6" s="111"/>
      <c r="AC6" s="111"/>
      <c r="AD6" s="111"/>
      <c r="AE6" s="111"/>
      <c r="AF6" s="111"/>
      <c r="AG6" s="111"/>
      <c r="AH6" s="111"/>
      <c r="AI6" s="111"/>
      <c r="AJ6" s="111"/>
      <c r="AK6" s="111"/>
    </row>
    <row r="7" spans="1:37" ht="15">
      <c r="A7" s="109" t="s">
        <v>1</v>
      </c>
      <c r="B7" s="109"/>
      <c r="C7" s="20"/>
      <c r="D7" s="20"/>
      <c r="E7" s="20"/>
      <c r="L7" s="4"/>
      <c r="M7" s="4"/>
      <c r="N7" s="4"/>
      <c r="O7" s="4"/>
      <c r="P7" s="4"/>
      <c r="Q7" s="4"/>
      <c r="R7" s="9"/>
      <c r="S7" s="4"/>
      <c r="T7" s="111"/>
      <c r="U7" s="111"/>
      <c r="V7" s="111"/>
      <c r="W7" s="111"/>
      <c r="X7" s="111"/>
      <c r="Y7" s="111"/>
      <c r="Z7" s="111"/>
      <c r="AA7" s="111"/>
      <c r="AB7" s="111"/>
      <c r="AC7" s="111"/>
      <c r="AD7" s="111"/>
      <c r="AE7" s="111"/>
      <c r="AF7" s="111"/>
      <c r="AG7" s="111"/>
      <c r="AH7" s="111"/>
      <c r="AI7" s="111"/>
      <c r="AJ7" s="111"/>
      <c r="AK7" s="111"/>
    </row>
    <row r="8" spans="1:37" ht="22.5">
      <c r="A8" s="21" t="s">
        <v>46</v>
      </c>
      <c r="B8" s="20" t="s">
        <v>47</v>
      </c>
      <c r="C8" s="20"/>
      <c r="D8" s="20"/>
      <c r="E8" s="20"/>
      <c r="L8" s="4"/>
      <c r="M8" s="4"/>
      <c r="N8" s="4"/>
      <c r="O8" s="4"/>
      <c r="P8" s="4"/>
      <c r="Q8" s="10"/>
      <c r="R8" s="9"/>
      <c r="S8" s="10"/>
      <c r="T8" s="111"/>
      <c r="U8" s="111"/>
      <c r="V8" s="111"/>
      <c r="W8" s="111"/>
      <c r="X8" s="111"/>
      <c r="Y8" s="111"/>
      <c r="Z8" s="111"/>
      <c r="AA8" s="111"/>
      <c r="AB8" s="111"/>
      <c r="AC8" s="111"/>
      <c r="AD8" s="111"/>
      <c r="AE8" s="111"/>
      <c r="AF8" s="111"/>
      <c r="AG8" s="111"/>
      <c r="AH8" s="111"/>
      <c r="AI8" s="111"/>
      <c r="AJ8" s="111"/>
      <c r="AK8" s="111"/>
    </row>
    <row r="9" spans="1:37" ht="15">
      <c r="A9" s="47" t="s">
        <v>2</v>
      </c>
      <c r="B9" s="20" t="s">
        <v>3</v>
      </c>
      <c r="C9" s="20"/>
      <c r="D9" s="20"/>
      <c r="E9" s="20"/>
      <c r="L9" s="4"/>
      <c r="M9" s="4"/>
      <c r="N9" s="4"/>
      <c r="O9" s="4"/>
      <c r="P9" s="4"/>
      <c r="Q9" s="4"/>
      <c r="R9" s="4"/>
      <c r="S9" s="4"/>
      <c r="T9" s="11"/>
      <c r="U9" s="11"/>
      <c r="V9" s="11"/>
      <c r="W9" s="11"/>
      <c r="X9" s="11"/>
      <c r="Y9" s="11"/>
      <c r="Z9" s="11"/>
      <c r="AA9" s="11"/>
      <c r="AB9" s="11"/>
      <c r="AC9" s="11"/>
      <c r="AD9" s="11"/>
      <c r="AE9" s="11"/>
      <c r="AF9" s="11"/>
      <c r="AG9" s="11"/>
      <c r="AH9" s="11"/>
      <c r="AI9" s="11"/>
      <c r="AJ9" s="11"/>
      <c r="AK9" s="11"/>
    </row>
    <row r="10" spans="12:37" ht="15.75" hidden="1" thickBot="1">
      <c r="L10" s="13" t="s">
        <v>4</v>
      </c>
      <c r="M10" s="12" t="s">
        <v>5</v>
      </c>
      <c r="N10" s="12"/>
      <c r="O10" s="1"/>
      <c r="P10" s="1"/>
      <c r="Q10" s="1"/>
      <c r="R10" s="12" t="s">
        <v>5</v>
      </c>
      <c r="S10" s="1"/>
      <c r="T10" s="1"/>
      <c r="U10" s="1"/>
      <c r="V10" s="12" t="s">
        <v>4</v>
      </c>
      <c r="W10" s="1"/>
      <c r="X10" s="1"/>
      <c r="Y10" s="1"/>
      <c r="Z10" s="1"/>
      <c r="AA10" s="1"/>
      <c r="AB10" s="1"/>
      <c r="AC10" s="1"/>
      <c r="AD10" s="1"/>
      <c r="AE10" s="1"/>
      <c r="AF10" s="1"/>
      <c r="AG10" s="1"/>
      <c r="AH10" s="1"/>
      <c r="AI10" s="1"/>
      <c r="AJ10" s="1"/>
      <c r="AK10" s="1"/>
    </row>
    <row r="11" spans="12:37" ht="15" hidden="1">
      <c r="L11" s="1">
        <v>1</v>
      </c>
      <c r="M11" s="14" t="s">
        <v>7</v>
      </c>
      <c r="N11" s="1"/>
      <c r="O11" s="1"/>
      <c r="P11" s="1"/>
      <c r="Q11" s="1"/>
      <c r="R11" s="14" t="s">
        <v>8</v>
      </c>
      <c r="S11" s="1"/>
      <c r="T11" s="1"/>
      <c r="U11" s="1"/>
      <c r="V11" s="1" t="s">
        <v>9</v>
      </c>
      <c r="W11" s="1"/>
      <c r="X11" s="1"/>
      <c r="Y11" s="1"/>
      <c r="Z11" s="1"/>
      <c r="AA11" s="1"/>
      <c r="AB11" s="1"/>
      <c r="AC11" s="1"/>
      <c r="AD11" s="1"/>
      <c r="AE11" s="1"/>
      <c r="AF11" s="1"/>
      <c r="AG11" s="1"/>
      <c r="AH11" s="1"/>
      <c r="AI11" s="1"/>
      <c r="AJ11" s="1"/>
      <c r="AK11" s="1"/>
    </row>
    <row r="12" spans="12:37" ht="15" hidden="1">
      <c r="L12" s="1">
        <v>2</v>
      </c>
      <c r="M12" s="15">
        <v>44926</v>
      </c>
      <c r="N12" s="1"/>
      <c r="O12" s="1"/>
      <c r="P12" s="1"/>
      <c r="Q12" s="1"/>
      <c r="R12" s="16" t="str">
        <f>CONCATENATE("15/12/",(AK1-1))</f>
        <v>15/12/2021</v>
      </c>
      <c r="S12" s="1"/>
      <c r="T12" s="1"/>
      <c r="U12" s="1"/>
      <c r="V12" s="1" t="s">
        <v>11</v>
      </c>
      <c r="W12" s="1"/>
      <c r="X12" s="1"/>
      <c r="Y12" s="1"/>
      <c r="Z12" s="1"/>
      <c r="AA12" s="1"/>
      <c r="AB12" s="1"/>
      <c r="AC12" s="1"/>
      <c r="AD12" s="1"/>
      <c r="AE12" s="1"/>
      <c r="AF12" s="1"/>
      <c r="AG12" s="1"/>
      <c r="AH12" s="1"/>
      <c r="AI12" s="1"/>
      <c r="AJ12" s="1"/>
      <c r="AK12" s="1"/>
    </row>
    <row r="13" spans="12:37" ht="15" hidden="1">
      <c r="L13" s="1">
        <v>3</v>
      </c>
      <c r="M13" s="17">
        <f>M12</f>
        <v>44926</v>
      </c>
      <c r="N13" s="1"/>
      <c r="O13" s="1"/>
      <c r="P13" s="1"/>
      <c r="Q13" s="1"/>
      <c r="R13" s="16"/>
      <c r="S13" s="1"/>
      <c r="T13" s="1"/>
      <c r="U13" s="1"/>
      <c r="V13" s="1" t="s">
        <v>12</v>
      </c>
      <c r="W13" s="1"/>
      <c r="X13" s="1"/>
      <c r="Y13" s="1"/>
      <c r="Z13" s="1"/>
      <c r="AA13" s="1"/>
      <c r="AB13" s="1"/>
      <c r="AC13" s="1"/>
      <c r="AD13" s="1"/>
      <c r="AE13" s="1"/>
      <c r="AF13" s="1"/>
      <c r="AG13" s="1"/>
      <c r="AH13" s="1"/>
      <c r="AI13" s="1"/>
      <c r="AJ13" s="1"/>
      <c r="AK13" s="1"/>
    </row>
    <row r="14" spans="12:37" ht="17.25" hidden="1">
      <c r="L14" s="1">
        <v>4</v>
      </c>
      <c r="M14" s="14" t="s">
        <v>13</v>
      </c>
      <c r="N14" s="1"/>
      <c r="O14" s="1"/>
      <c r="P14" s="1"/>
      <c r="Q14" s="1"/>
      <c r="R14" s="16"/>
      <c r="S14" s="1"/>
      <c r="T14" s="1"/>
      <c r="U14" s="1"/>
      <c r="V14" s="1"/>
      <c r="W14" s="1"/>
      <c r="X14" s="1"/>
      <c r="Y14" s="1"/>
      <c r="Z14" s="1"/>
      <c r="AA14" s="1"/>
      <c r="AB14" s="1"/>
      <c r="AC14" s="1"/>
      <c r="AD14" s="1"/>
      <c r="AE14" s="1"/>
      <c r="AF14" s="1"/>
      <c r="AG14" s="1"/>
      <c r="AH14" s="1"/>
      <c r="AI14" s="1"/>
      <c r="AJ14" s="1"/>
      <c r="AK14" s="1"/>
    </row>
    <row r="15" spans="12:37" ht="15" hidden="1">
      <c r="L15" s="1">
        <v>5</v>
      </c>
      <c r="M15" s="16">
        <v>44926</v>
      </c>
      <c r="N15" s="1"/>
      <c r="O15" s="1"/>
      <c r="P15" s="1"/>
      <c r="Q15" s="87" t="s">
        <v>50</v>
      </c>
      <c r="R15" s="16"/>
      <c r="S15" s="1"/>
      <c r="T15" s="1"/>
      <c r="U15" s="1"/>
      <c r="V15" s="1"/>
      <c r="W15" s="1"/>
      <c r="X15" s="1"/>
      <c r="Y15" s="1"/>
      <c r="Z15" s="1"/>
      <c r="AA15" s="1"/>
      <c r="AB15" s="1"/>
      <c r="AC15" s="1"/>
      <c r="AD15" s="1"/>
      <c r="AE15" s="1"/>
      <c r="AF15" s="1"/>
      <c r="AG15" s="1"/>
      <c r="AH15" s="1"/>
      <c r="AI15" s="1"/>
      <c r="AJ15" s="1"/>
      <c r="AK15" s="1"/>
    </row>
    <row r="16" spans="12:37" ht="15" hidden="1">
      <c r="L16" s="1">
        <v>6</v>
      </c>
      <c r="M16" s="17">
        <f>M15</f>
        <v>44926</v>
      </c>
      <c r="N16" s="1"/>
      <c r="O16" s="1"/>
      <c r="P16" s="1"/>
      <c r="Q16" s="1" t="s">
        <v>6</v>
      </c>
      <c r="R16" s="16"/>
      <c r="S16" s="1"/>
      <c r="T16" s="1"/>
      <c r="U16" s="1"/>
      <c r="V16" s="1"/>
      <c r="W16" s="1"/>
      <c r="X16" s="1"/>
      <c r="Y16" s="1"/>
      <c r="Z16" s="1"/>
      <c r="AA16" s="1"/>
      <c r="AB16" s="1"/>
      <c r="AC16" s="1"/>
      <c r="AD16" s="1"/>
      <c r="AE16" s="1"/>
      <c r="AF16" s="1"/>
      <c r="AG16" s="1"/>
      <c r="AH16" s="1"/>
      <c r="AI16" s="1"/>
      <c r="AJ16" s="1"/>
      <c r="AK16" s="1"/>
    </row>
    <row r="17" spans="12:37" ht="15" hidden="1">
      <c r="L17" s="1">
        <v>7</v>
      </c>
      <c r="M17" s="1"/>
      <c r="N17" s="1"/>
      <c r="O17" s="1"/>
      <c r="P17" s="1"/>
      <c r="Q17" s="1" t="s">
        <v>10</v>
      </c>
      <c r="R17" s="16"/>
      <c r="S17" s="1"/>
      <c r="T17" s="1"/>
      <c r="U17" s="1"/>
      <c r="V17" s="1"/>
      <c r="W17" s="1"/>
      <c r="X17" s="1"/>
      <c r="Y17" s="1"/>
      <c r="Z17" s="1"/>
      <c r="AA17" s="1"/>
      <c r="AB17" s="1"/>
      <c r="AC17" s="1"/>
      <c r="AD17" s="1"/>
      <c r="AE17" s="1"/>
      <c r="AF17" s="1"/>
      <c r="AG17" s="1"/>
      <c r="AH17" s="1"/>
      <c r="AI17" s="1"/>
      <c r="AJ17" s="1"/>
      <c r="AK17" s="1"/>
    </row>
    <row r="18" spans="12:37" ht="15" hidden="1">
      <c r="L18" s="1">
        <v>8</v>
      </c>
      <c r="M18" s="1"/>
      <c r="N18" s="1"/>
      <c r="O18" s="1"/>
      <c r="P18" s="1"/>
      <c r="Q18" s="1"/>
      <c r="R18" s="16"/>
      <c r="S18" s="1"/>
      <c r="T18" s="1"/>
      <c r="U18" s="1"/>
      <c r="V18" s="1"/>
      <c r="W18" s="1"/>
      <c r="X18" s="1"/>
      <c r="Y18" s="1"/>
      <c r="Z18" s="1"/>
      <c r="AA18" s="1"/>
      <c r="AB18" s="1"/>
      <c r="AC18" s="1"/>
      <c r="AD18" s="1"/>
      <c r="AE18" s="1"/>
      <c r="AF18" s="1"/>
      <c r="AG18" s="1"/>
      <c r="AH18" s="1"/>
      <c r="AI18" s="1"/>
      <c r="AJ18" s="1"/>
      <c r="AK18" s="1"/>
    </row>
    <row r="19" spans="12:37" ht="15" hidden="1">
      <c r="L19" s="1">
        <v>9</v>
      </c>
      <c r="M19" s="1"/>
      <c r="N19" s="1"/>
      <c r="O19" s="1"/>
      <c r="P19" s="1"/>
      <c r="Q19" s="1"/>
      <c r="R19" s="16"/>
      <c r="S19" s="1"/>
      <c r="T19" s="1"/>
      <c r="U19" s="1"/>
      <c r="V19" s="1"/>
      <c r="W19" s="1"/>
      <c r="X19" s="1"/>
      <c r="Y19" s="1"/>
      <c r="Z19" s="1"/>
      <c r="AA19" s="1"/>
      <c r="AB19" s="1"/>
      <c r="AC19" s="1"/>
      <c r="AD19" s="1"/>
      <c r="AE19" s="1"/>
      <c r="AF19" s="1"/>
      <c r="AG19" s="1"/>
      <c r="AH19" s="1"/>
      <c r="AI19" s="1"/>
      <c r="AJ19" s="1"/>
      <c r="AK19" s="1"/>
    </row>
    <row r="20" spans="12:37" ht="15" hidden="1">
      <c r="L20" s="1">
        <v>10</v>
      </c>
      <c r="M20" s="1"/>
      <c r="N20" s="1"/>
      <c r="O20" s="1"/>
      <c r="P20" s="1"/>
      <c r="Q20" s="1"/>
      <c r="R20" s="18"/>
      <c r="S20" s="1"/>
      <c r="T20" s="1"/>
      <c r="U20" s="1"/>
      <c r="V20" s="1"/>
      <c r="W20" s="1"/>
      <c r="X20" s="1"/>
      <c r="Y20" s="1"/>
      <c r="Z20" s="1"/>
      <c r="AA20" s="1"/>
      <c r="AB20" s="1"/>
      <c r="AC20" s="1"/>
      <c r="AD20" s="1"/>
      <c r="AE20" s="1"/>
      <c r="AF20" s="1"/>
      <c r="AG20" s="1"/>
      <c r="AH20" s="1"/>
      <c r="AI20" s="1"/>
      <c r="AJ20" s="1"/>
      <c r="AK20" s="1"/>
    </row>
    <row r="21" spans="1:37" ht="409.5">
      <c r="A21" s="52" t="s">
        <v>48</v>
      </c>
      <c r="B21" s="48" t="s">
        <v>49</v>
      </c>
      <c r="C21" s="48" t="s">
        <v>15</v>
      </c>
      <c r="D21" s="48" t="s">
        <v>16</v>
      </c>
      <c r="E21" s="48" t="s">
        <v>14</v>
      </c>
      <c r="F21" s="48" t="s">
        <v>50</v>
      </c>
      <c r="G21" s="48" t="s">
        <v>17</v>
      </c>
      <c r="H21" s="88" t="s">
        <v>51</v>
      </c>
      <c r="I21" s="48" t="s">
        <v>52</v>
      </c>
      <c r="J21" s="48" t="s">
        <v>53</v>
      </c>
      <c r="K21" s="49"/>
      <c r="L21" s="50" t="s">
        <v>43</v>
      </c>
      <c r="M21" s="50" t="s">
        <v>18</v>
      </c>
      <c r="N21" s="50" t="s">
        <v>19</v>
      </c>
      <c r="O21" s="51"/>
      <c r="P21" s="51"/>
      <c r="Q21" s="50" t="s">
        <v>20</v>
      </c>
      <c r="R21" s="50" t="s">
        <v>21</v>
      </c>
      <c r="S21" s="50" t="s">
        <v>22</v>
      </c>
      <c r="T21" s="50" t="s">
        <v>23</v>
      </c>
      <c r="U21" s="50" t="s">
        <v>24</v>
      </c>
      <c r="V21" s="50" t="s">
        <v>25</v>
      </c>
      <c r="W21" s="50" t="s">
        <v>26</v>
      </c>
      <c r="X21" s="50" t="s">
        <v>27</v>
      </c>
      <c r="Y21" s="50" t="s">
        <v>28</v>
      </c>
      <c r="Z21" s="50" t="s">
        <v>29</v>
      </c>
      <c r="AA21" s="50" t="s">
        <v>30</v>
      </c>
      <c r="AB21" s="50" t="s">
        <v>31</v>
      </c>
      <c r="AC21" s="50" t="s">
        <v>32</v>
      </c>
      <c r="AD21" s="50" t="s">
        <v>33</v>
      </c>
      <c r="AE21" s="50" t="s">
        <v>34</v>
      </c>
      <c r="AF21" s="50" t="s">
        <v>35</v>
      </c>
      <c r="AG21" s="50" t="s">
        <v>36</v>
      </c>
      <c r="AH21" s="50" t="s">
        <v>37</v>
      </c>
      <c r="AI21" s="50" t="s">
        <v>38</v>
      </c>
      <c r="AJ21" s="50" t="s">
        <v>39</v>
      </c>
      <c r="AK21" s="50" t="s">
        <v>40</v>
      </c>
    </row>
    <row r="22" spans="1:37" s="22" customFormat="1" ht="12.75">
      <c r="A22" s="64"/>
      <c r="B22" s="65"/>
      <c r="C22" s="65"/>
      <c r="D22" s="65"/>
      <c r="E22" s="65"/>
      <c r="F22" s="65"/>
      <c r="G22" s="66"/>
      <c r="H22" s="89" t="str">
        <f>DATEDIF(G22,$M$12,"y")&amp;"ans"&amp;" "&amp;DATEDIF(G22,$M$12,"ym")&amp;"mois"</f>
        <v>122ans 11mois</v>
      </c>
      <c r="I22" s="65"/>
      <c r="J22" s="65"/>
      <c r="K22" s="65"/>
      <c r="L22" s="67"/>
      <c r="M22" s="68"/>
      <c r="N22" s="69">
        <f>M22</f>
        <v>0</v>
      </c>
      <c r="O22" s="70"/>
      <c r="P22" s="70"/>
      <c r="Q22" s="71"/>
      <c r="R22" s="68"/>
      <c r="S22" s="72"/>
      <c r="T22" s="72"/>
      <c r="U22" s="73"/>
      <c r="V22" s="74"/>
      <c r="W22" s="75" t="str">
        <f>$R$12</f>
        <v>15/12/2021</v>
      </c>
      <c r="X22" s="76" t="str">
        <f aca="true" t="shared" si="0" ref="X22:X36">IF(V22="vivier 1",DATEDIF(R22,W22,"y")&amp;" ans"&amp;" "&amp;DATEDIF(R22,W22,"ym")&amp;" mois"&amp;" "&amp;DATEDIF(R22,W22,"md")&amp;" jours"," ")</f>
        <v> </v>
      </c>
      <c r="Y22" s="90">
        <f aca="true" t="shared" si="1" ref="Y22:Y36">IF(V22="vivier 1",DATEDIF(R22,W22,"y"),"")</f>
      </c>
      <c r="Z22" s="90">
        <f aca="true" t="shared" si="2" ref="Z22:Z36">IF(V22="vivier 1",DATEDIF(R22,W22,"ym"),"")</f>
      </c>
      <c r="AA22" s="90">
        <f aca="true" t="shared" si="3" ref="AA22:AA36">IF(V22="vivier 1",DATEDIF(R22,W22,"md"),"")</f>
      </c>
      <c r="AB22" s="77" t="str">
        <f aca="true" t="shared" si="4" ref="AB22:AB36">IF(V22="vivier 2",DATEDIF(R22,W22,"y")&amp;" ans"&amp;" "&amp;DATEDIF(R22,W22,"ym")&amp;" mois"&amp;" "&amp;DATEDIF(R22,W22,"md")&amp;" jours"," ")</f>
        <v> </v>
      </c>
      <c r="AC22" s="90">
        <f aca="true" t="shared" si="5" ref="AC22:AC36">IF(V22="vivier 2",DATEDIF(R22,W22,"y"),"")</f>
      </c>
      <c r="AD22" s="90">
        <f aca="true" t="shared" si="6" ref="AD22:AD36">IF(V22="vivier 2",DATEDIF(R22,W22,"ym"),"")</f>
      </c>
      <c r="AE22" s="90">
        <f aca="true" t="shared" si="7" ref="AE22:AE36">IF(V22="vivier 2",DATEDIF(R22,W22,"md"),"")</f>
      </c>
      <c r="AF22" s="78" t="str">
        <f>CONCATENATE(AG23," ans ",AH23," mois ",AI23," jours ")</f>
        <v>0 ans 0 mois 0 jours </v>
      </c>
      <c r="AG22" s="90">
        <f>AC37+Y37</f>
        <v>0</v>
      </c>
      <c r="AH22" s="90">
        <f>AD37+Z37</f>
        <v>0</v>
      </c>
      <c r="AI22" s="90">
        <f>AA37+AE37</f>
        <v>0</v>
      </c>
      <c r="AJ22" s="79" t="str">
        <f>IF(AND(L22&gt;=5,N22&lt;$M$13,Y37&gt;=6),"Vivier 1",IF(AND(L22&gt;=5,N22&lt;$M$13,AG23&gt;=8),"Vivier 2",IF(AND(L22=10,N22&lt;$M$16),"Vivier 3","Non éligible")))</f>
        <v>Non éligible</v>
      </c>
      <c r="AK22" s="95"/>
    </row>
    <row r="23" spans="12:37" s="22" customFormat="1" ht="12.75">
      <c r="L23" s="26"/>
      <c r="M23" s="27"/>
      <c r="N23" s="26"/>
      <c r="O23" s="26"/>
      <c r="P23" s="26"/>
      <c r="Q23" s="59"/>
      <c r="R23" s="60"/>
      <c r="S23" s="61"/>
      <c r="T23" s="61"/>
      <c r="U23" s="62"/>
      <c r="V23" s="63"/>
      <c r="W23" s="23" t="str">
        <f aca="true" t="shared" si="8" ref="W23:W36">$R$12</f>
        <v>15/12/2021</v>
      </c>
      <c r="X23" s="24" t="str">
        <f t="shared" si="0"/>
        <v> </v>
      </c>
      <c r="Y23" s="91">
        <f t="shared" si="1"/>
      </c>
      <c r="Z23" s="91">
        <f t="shared" si="2"/>
      </c>
      <c r="AA23" s="91">
        <f t="shared" si="3"/>
      </c>
      <c r="AB23" s="25" t="str">
        <f t="shared" si="4"/>
        <v> </v>
      </c>
      <c r="AC23" s="91">
        <f t="shared" si="5"/>
      </c>
      <c r="AD23" s="91">
        <f t="shared" si="6"/>
      </c>
      <c r="AE23" s="91">
        <f t="shared" si="7"/>
      </c>
      <c r="AF23" s="30"/>
      <c r="AG23" s="91">
        <f>INT(AG22+(AH22/12))</f>
        <v>0</v>
      </c>
      <c r="AH23" s="91">
        <f>INT(MOD(AH22+INT(AI22/30),12))</f>
        <v>0</v>
      </c>
      <c r="AI23" s="91">
        <f>INT(MOD(AI22,30))</f>
        <v>0</v>
      </c>
      <c r="AJ23" s="31"/>
      <c r="AK23" s="96"/>
    </row>
    <row r="24" spans="12:37" s="22" customFormat="1" ht="12.75">
      <c r="L24" s="26"/>
      <c r="M24" s="26"/>
      <c r="N24" s="26"/>
      <c r="O24" s="26"/>
      <c r="P24" s="26"/>
      <c r="Q24" s="53"/>
      <c r="R24" s="54"/>
      <c r="S24" s="55"/>
      <c r="T24" s="55"/>
      <c r="U24" s="56"/>
      <c r="V24" s="57"/>
      <c r="W24" s="23" t="str">
        <f t="shared" si="8"/>
        <v>15/12/2021</v>
      </c>
      <c r="X24" s="28" t="str">
        <f t="shared" si="0"/>
        <v> </v>
      </c>
      <c r="Y24" s="92">
        <f t="shared" si="1"/>
      </c>
      <c r="Z24" s="92">
        <f t="shared" si="2"/>
      </c>
      <c r="AA24" s="92">
        <f t="shared" si="3"/>
      </c>
      <c r="AB24" s="29" t="str">
        <f t="shared" si="4"/>
        <v> </v>
      </c>
      <c r="AC24" s="92">
        <f t="shared" si="5"/>
      </c>
      <c r="AD24" s="92">
        <f t="shared" si="6"/>
      </c>
      <c r="AE24" s="92">
        <f t="shared" si="7"/>
      </c>
      <c r="AF24" s="30"/>
      <c r="AG24" s="32"/>
      <c r="AH24" s="32"/>
      <c r="AI24" s="32"/>
      <c r="AJ24" s="33"/>
      <c r="AK24" s="96"/>
    </row>
    <row r="25" spans="12:37" s="22" customFormat="1" ht="12.75">
      <c r="L25" s="26"/>
      <c r="M25" s="26"/>
      <c r="N25" s="26"/>
      <c r="O25" s="26"/>
      <c r="P25" s="26"/>
      <c r="Q25" s="53"/>
      <c r="R25" s="54"/>
      <c r="S25" s="55"/>
      <c r="T25" s="55"/>
      <c r="U25" s="56"/>
      <c r="V25" s="57"/>
      <c r="W25" s="23" t="str">
        <f t="shared" si="8"/>
        <v>15/12/2021</v>
      </c>
      <c r="X25" s="28" t="str">
        <f t="shared" si="0"/>
        <v> </v>
      </c>
      <c r="Y25" s="92">
        <f t="shared" si="1"/>
      </c>
      <c r="Z25" s="92">
        <f t="shared" si="2"/>
      </c>
      <c r="AA25" s="92">
        <f t="shared" si="3"/>
      </c>
      <c r="AB25" s="29" t="str">
        <f t="shared" si="4"/>
        <v> </v>
      </c>
      <c r="AC25" s="92">
        <f t="shared" si="5"/>
      </c>
      <c r="AD25" s="92">
        <f t="shared" si="6"/>
      </c>
      <c r="AE25" s="92">
        <f t="shared" si="7"/>
      </c>
      <c r="AF25" s="30"/>
      <c r="AG25" s="32"/>
      <c r="AH25" s="32"/>
      <c r="AI25" s="32"/>
      <c r="AJ25" s="33"/>
      <c r="AK25" s="96"/>
    </row>
    <row r="26" spans="12:37" s="22" customFormat="1" ht="12.75">
      <c r="L26" s="26"/>
      <c r="M26" s="26"/>
      <c r="N26" s="26"/>
      <c r="O26" s="26"/>
      <c r="P26" s="26"/>
      <c r="Q26" s="53"/>
      <c r="R26" s="54"/>
      <c r="S26" s="55"/>
      <c r="T26" s="55"/>
      <c r="U26" s="56"/>
      <c r="V26" s="57"/>
      <c r="W26" s="23" t="str">
        <f t="shared" si="8"/>
        <v>15/12/2021</v>
      </c>
      <c r="X26" s="28" t="str">
        <f t="shared" si="0"/>
        <v> </v>
      </c>
      <c r="Y26" s="92">
        <f t="shared" si="1"/>
      </c>
      <c r="Z26" s="92">
        <f t="shared" si="2"/>
      </c>
      <c r="AA26" s="92">
        <f t="shared" si="3"/>
      </c>
      <c r="AB26" s="29" t="str">
        <f t="shared" si="4"/>
        <v> </v>
      </c>
      <c r="AC26" s="92">
        <f t="shared" si="5"/>
      </c>
      <c r="AD26" s="92">
        <f t="shared" si="6"/>
      </c>
      <c r="AE26" s="92">
        <f t="shared" si="7"/>
      </c>
      <c r="AF26" s="34"/>
      <c r="AG26" s="32"/>
      <c r="AH26" s="32"/>
      <c r="AI26" s="32"/>
      <c r="AJ26" s="35"/>
      <c r="AK26" s="96"/>
    </row>
    <row r="27" spans="12:37" s="22" customFormat="1" ht="12.75">
      <c r="L27" s="26"/>
      <c r="M27" s="26"/>
      <c r="N27" s="26"/>
      <c r="O27" s="26"/>
      <c r="P27" s="26"/>
      <c r="Q27" s="53"/>
      <c r="R27" s="54"/>
      <c r="S27" s="55"/>
      <c r="T27" s="55"/>
      <c r="U27" s="56"/>
      <c r="V27" s="57"/>
      <c r="W27" s="23" t="str">
        <f t="shared" si="8"/>
        <v>15/12/2021</v>
      </c>
      <c r="X27" s="28" t="str">
        <f t="shared" si="0"/>
        <v> </v>
      </c>
      <c r="Y27" s="92">
        <f t="shared" si="1"/>
      </c>
      <c r="Z27" s="92">
        <f t="shared" si="2"/>
      </c>
      <c r="AA27" s="92">
        <f t="shared" si="3"/>
      </c>
      <c r="AB27" s="29" t="str">
        <f t="shared" si="4"/>
        <v> </v>
      </c>
      <c r="AC27" s="92">
        <f t="shared" si="5"/>
      </c>
      <c r="AD27" s="92">
        <f t="shared" si="6"/>
      </c>
      <c r="AE27" s="92">
        <f t="shared" si="7"/>
      </c>
      <c r="AF27" s="30"/>
      <c r="AG27" s="36"/>
      <c r="AH27" s="36"/>
      <c r="AI27" s="36"/>
      <c r="AJ27" s="35"/>
      <c r="AK27" s="96"/>
    </row>
    <row r="28" spans="12:37" s="22" customFormat="1" ht="12.75">
      <c r="L28" s="26"/>
      <c r="M28" s="26"/>
      <c r="N28" s="26"/>
      <c r="O28" s="26"/>
      <c r="P28" s="26"/>
      <c r="Q28" s="53"/>
      <c r="R28" s="54"/>
      <c r="S28" s="55"/>
      <c r="T28" s="55"/>
      <c r="U28" s="56"/>
      <c r="V28" s="57"/>
      <c r="W28" s="23" t="str">
        <f t="shared" si="8"/>
        <v>15/12/2021</v>
      </c>
      <c r="X28" s="28" t="str">
        <f t="shared" si="0"/>
        <v> </v>
      </c>
      <c r="Y28" s="92">
        <f t="shared" si="1"/>
      </c>
      <c r="Z28" s="92">
        <f t="shared" si="2"/>
      </c>
      <c r="AA28" s="92">
        <f t="shared" si="3"/>
      </c>
      <c r="AB28" s="29" t="str">
        <f t="shared" si="4"/>
        <v> </v>
      </c>
      <c r="AC28" s="92">
        <f t="shared" si="5"/>
      </c>
      <c r="AD28" s="92">
        <f t="shared" si="6"/>
      </c>
      <c r="AE28" s="92">
        <f t="shared" si="7"/>
      </c>
      <c r="AF28" s="30"/>
      <c r="AG28" s="36"/>
      <c r="AH28" s="36"/>
      <c r="AI28" s="36"/>
      <c r="AJ28" s="35"/>
      <c r="AK28" s="96"/>
    </row>
    <row r="29" spans="12:37" s="22" customFormat="1" ht="12.75">
      <c r="L29" s="26"/>
      <c r="M29" s="26"/>
      <c r="N29" s="26"/>
      <c r="O29" s="26"/>
      <c r="P29" s="26"/>
      <c r="Q29" s="53"/>
      <c r="R29" s="54"/>
      <c r="S29" s="55"/>
      <c r="T29" s="55"/>
      <c r="U29" s="56"/>
      <c r="V29" s="57"/>
      <c r="W29" s="23" t="str">
        <f t="shared" si="8"/>
        <v>15/12/2021</v>
      </c>
      <c r="X29" s="28" t="str">
        <f t="shared" si="0"/>
        <v> </v>
      </c>
      <c r="Y29" s="92">
        <f t="shared" si="1"/>
      </c>
      <c r="Z29" s="92">
        <f t="shared" si="2"/>
      </c>
      <c r="AA29" s="92">
        <f t="shared" si="3"/>
      </c>
      <c r="AB29" s="29" t="str">
        <f t="shared" si="4"/>
        <v> </v>
      </c>
      <c r="AC29" s="92">
        <f t="shared" si="5"/>
      </c>
      <c r="AD29" s="92">
        <f t="shared" si="6"/>
      </c>
      <c r="AE29" s="92">
        <f t="shared" si="7"/>
      </c>
      <c r="AF29" s="30"/>
      <c r="AG29" s="36"/>
      <c r="AH29" s="36"/>
      <c r="AI29" s="36"/>
      <c r="AJ29" s="35"/>
      <c r="AK29" s="96"/>
    </row>
    <row r="30" spans="12:37" s="22" customFormat="1" ht="12.75">
      <c r="L30" s="26"/>
      <c r="M30" s="26"/>
      <c r="N30" s="26"/>
      <c r="O30" s="26"/>
      <c r="P30" s="26"/>
      <c r="Q30" s="53"/>
      <c r="R30" s="54"/>
      <c r="S30" s="55"/>
      <c r="T30" s="55"/>
      <c r="U30" s="56"/>
      <c r="V30" s="57"/>
      <c r="W30" s="23" t="str">
        <f t="shared" si="8"/>
        <v>15/12/2021</v>
      </c>
      <c r="X30" s="28" t="str">
        <f t="shared" si="0"/>
        <v> </v>
      </c>
      <c r="Y30" s="92">
        <f t="shared" si="1"/>
      </c>
      <c r="Z30" s="92">
        <f t="shared" si="2"/>
      </c>
      <c r="AA30" s="92">
        <f t="shared" si="3"/>
      </c>
      <c r="AB30" s="29" t="str">
        <f t="shared" si="4"/>
        <v> </v>
      </c>
      <c r="AC30" s="92">
        <f t="shared" si="5"/>
      </c>
      <c r="AD30" s="92">
        <f t="shared" si="6"/>
      </c>
      <c r="AE30" s="92">
        <f t="shared" si="7"/>
      </c>
      <c r="AF30" s="30"/>
      <c r="AG30" s="36"/>
      <c r="AH30" s="36"/>
      <c r="AI30" s="36"/>
      <c r="AJ30" s="35"/>
      <c r="AK30" s="96"/>
    </row>
    <row r="31" spans="12:37" s="22" customFormat="1" ht="12.75">
      <c r="L31" s="26"/>
      <c r="M31" s="26"/>
      <c r="N31" s="26"/>
      <c r="O31" s="26"/>
      <c r="P31" s="26"/>
      <c r="Q31" s="53"/>
      <c r="R31" s="54"/>
      <c r="S31" s="55"/>
      <c r="T31" s="55"/>
      <c r="U31" s="56"/>
      <c r="V31" s="57"/>
      <c r="W31" s="23" t="str">
        <f t="shared" si="8"/>
        <v>15/12/2021</v>
      </c>
      <c r="X31" s="28" t="str">
        <f t="shared" si="0"/>
        <v> </v>
      </c>
      <c r="Y31" s="92">
        <f t="shared" si="1"/>
      </c>
      <c r="Z31" s="92">
        <f t="shared" si="2"/>
      </c>
      <c r="AA31" s="92">
        <f t="shared" si="3"/>
      </c>
      <c r="AB31" s="29" t="str">
        <f t="shared" si="4"/>
        <v> </v>
      </c>
      <c r="AC31" s="92">
        <f t="shared" si="5"/>
      </c>
      <c r="AD31" s="92">
        <f t="shared" si="6"/>
      </c>
      <c r="AE31" s="92">
        <f t="shared" si="7"/>
      </c>
      <c r="AF31" s="30"/>
      <c r="AG31" s="36"/>
      <c r="AH31" s="36"/>
      <c r="AI31" s="36"/>
      <c r="AJ31" s="35"/>
      <c r="AK31" s="96"/>
    </row>
    <row r="32" spans="12:37" s="22" customFormat="1" ht="12.75">
      <c r="L32" s="26"/>
      <c r="M32" s="26"/>
      <c r="N32" s="26"/>
      <c r="O32" s="26"/>
      <c r="P32" s="26"/>
      <c r="Q32" s="53"/>
      <c r="R32" s="54"/>
      <c r="S32" s="55"/>
      <c r="T32" s="55"/>
      <c r="U32" s="58"/>
      <c r="V32" s="57"/>
      <c r="W32" s="23" t="str">
        <f t="shared" si="8"/>
        <v>15/12/2021</v>
      </c>
      <c r="X32" s="28" t="str">
        <f t="shared" si="0"/>
        <v> </v>
      </c>
      <c r="Y32" s="92">
        <f t="shared" si="1"/>
      </c>
      <c r="Z32" s="92">
        <f t="shared" si="2"/>
      </c>
      <c r="AA32" s="92">
        <f t="shared" si="3"/>
      </c>
      <c r="AB32" s="29" t="str">
        <f t="shared" si="4"/>
        <v> </v>
      </c>
      <c r="AC32" s="92">
        <f t="shared" si="5"/>
      </c>
      <c r="AD32" s="92">
        <f t="shared" si="6"/>
      </c>
      <c r="AE32" s="92">
        <f t="shared" si="7"/>
      </c>
      <c r="AF32" s="30"/>
      <c r="AG32" s="36"/>
      <c r="AH32" s="36"/>
      <c r="AI32" s="36"/>
      <c r="AJ32" s="35"/>
      <c r="AK32" s="96"/>
    </row>
    <row r="33" spans="12:37" s="22" customFormat="1" ht="12.75">
      <c r="L33" s="26"/>
      <c r="M33" s="26"/>
      <c r="N33" s="26"/>
      <c r="O33" s="26"/>
      <c r="P33" s="26"/>
      <c r="Q33" s="53"/>
      <c r="R33" s="54"/>
      <c r="S33" s="55"/>
      <c r="T33" s="55"/>
      <c r="U33" s="56"/>
      <c r="V33" s="57"/>
      <c r="W33" s="23" t="str">
        <f t="shared" si="8"/>
        <v>15/12/2021</v>
      </c>
      <c r="X33" s="28" t="str">
        <f t="shared" si="0"/>
        <v> </v>
      </c>
      <c r="Y33" s="92">
        <f t="shared" si="1"/>
      </c>
      <c r="Z33" s="92">
        <f t="shared" si="2"/>
      </c>
      <c r="AA33" s="92">
        <f t="shared" si="3"/>
      </c>
      <c r="AB33" s="29" t="str">
        <f t="shared" si="4"/>
        <v> </v>
      </c>
      <c r="AC33" s="92">
        <f t="shared" si="5"/>
      </c>
      <c r="AD33" s="92">
        <f t="shared" si="6"/>
      </c>
      <c r="AE33" s="92">
        <f t="shared" si="7"/>
      </c>
      <c r="AF33" s="30"/>
      <c r="AG33" s="36"/>
      <c r="AH33" s="36"/>
      <c r="AI33" s="36"/>
      <c r="AJ33" s="35"/>
      <c r="AK33" s="96"/>
    </row>
    <row r="34" spans="12:37" s="22" customFormat="1" ht="12.75">
      <c r="L34" s="26"/>
      <c r="M34" s="26"/>
      <c r="N34" s="26"/>
      <c r="O34" s="26"/>
      <c r="P34" s="26"/>
      <c r="Q34" s="53"/>
      <c r="R34" s="54"/>
      <c r="S34" s="55"/>
      <c r="T34" s="55"/>
      <c r="U34" s="56"/>
      <c r="V34" s="57"/>
      <c r="W34" s="23" t="str">
        <f t="shared" si="8"/>
        <v>15/12/2021</v>
      </c>
      <c r="X34" s="28" t="str">
        <f t="shared" si="0"/>
        <v> </v>
      </c>
      <c r="Y34" s="92">
        <f t="shared" si="1"/>
      </c>
      <c r="Z34" s="92">
        <f t="shared" si="2"/>
      </c>
      <c r="AA34" s="92">
        <f t="shared" si="3"/>
      </c>
      <c r="AB34" s="29" t="str">
        <f t="shared" si="4"/>
        <v> </v>
      </c>
      <c r="AC34" s="92">
        <f t="shared" si="5"/>
      </c>
      <c r="AD34" s="92">
        <f t="shared" si="6"/>
      </c>
      <c r="AE34" s="92">
        <f t="shared" si="7"/>
      </c>
      <c r="AF34" s="30"/>
      <c r="AG34" s="32"/>
      <c r="AH34" s="32"/>
      <c r="AI34" s="32"/>
      <c r="AJ34" s="35"/>
      <c r="AK34" s="96"/>
    </row>
    <row r="35" spans="12:37" s="22" customFormat="1" ht="12.75">
      <c r="L35" s="26"/>
      <c r="M35" s="26"/>
      <c r="N35" s="26"/>
      <c r="O35" s="26"/>
      <c r="P35" s="26"/>
      <c r="Q35" s="53"/>
      <c r="R35" s="54"/>
      <c r="S35" s="55"/>
      <c r="T35" s="55"/>
      <c r="U35" s="56"/>
      <c r="V35" s="57"/>
      <c r="W35" s="23" t="str">
        <f t="shared" si="8"/>
        <v>15/12/2021</v>
      </c>
      <c r="X35" s="28" t="str">
        <f t="shared" si="0"/>
        <v> </v>
      </c>
      <c r="Y35" s="92">
        <f t="shared" si="1"/>
      </c>
      <c r="Z35" s="92">
        <f t="shared" si="2"/>
      </c>
      <c r="AA35" s="92">
        <f t="shared" si="3"/>
      </c>
      <c r="AB35" s="29" t="str">
        <f t="shared" si="4"/>
        <v> </v>
      </c>
      <c r="AC35" s="92">
        <f t="shared" si="5"/>
      </c>
      <c r="AD35" s="92">
        <f t="shared" si="6"/>
      </c>
      <c r="AE35" s="92">
        <f t="shared" si="7"/>
      </c>
      <c r="AF35" s="30"/>
      <c r="AG35" s="32"/>
      <c r="AH35" s="32"/>
      <c r="AI35" s="32"/>
      <c r="AJ35" s="33"/>
      <c r="AK35" s="96"/>
    </row>
    <row r="36" spans="12:37" s="22" customFormat="1" ht="12.75">
      <c r="L36" s="26"/>
      <c r="M36" s="26"/>
      <c r="N36" s="26"/>
      <c r="O36" s="26"/>
      <c r="P36" s="26"/>
      <c r="Q36" s="53"/>
      <c r="R36" s="54"/>
      <c r="S36" s="55"/>
      <c r="T36" s="55"/>
      <c r="U36" s="56"/>
      <c r="V36" s="57"/>
      <c r="W36" s="23" t="str">
        <f t="shared" si="8"/>
        <v>15/12/2021</v>
      </c>
      <c r="X36" s="28" t="str">
        <f t="shared" si="0"/>
        <v> </v>
      </c>
      <c r="Y36" s="92">
        <f t="shared" si="1"/>
      </c>
      <c r="Z36" s="92">
        <f t="shared" si="2"/>
      </c>
      <c r="AA36" s="92">
        <f t="shared" si="3"/>
      </c>
      <c r="AB36" s="29" t="str">
        <f t="shared" si="4"/>
        <v> </v>
      </c>
      <c r="AC36" s="92">
        <f t="shared" si="5"/>
      </c>
      <c r="AD36" s="92">
        <f t="shared" si="6"/>
      </c>
      <c r="AE36" s="92">
        <f t="shared" si="7"/>
      </c>
      <c r="AF36" s="34"/>
      <c r="AG36" s="32"/>
      <c r="AH36" s="32"/>
      <c r="AI36" s="32"/>
      <c r="AJ36" s="33"/>
      <c r="AK36" s="96"/>
    </row>
    <row r="37" spans="12:37" s="22" customFormat="1" ht="12.75">
      <c r="L37" s="26"/>
      <c r="M37" s="26"/>
      <c r="N37" s="26"/>
      <c r="O37" s="26"/>
      <c r="P37" s="26"/>
      <c r="Q37" s="37"/>
      <c r="R37" s="38"/>
      <c r="S37" s="33"/>
      <c r="T37" s="33"/>
      <c r="U37" s="33"/>
      <c r="V37" s="38" t="s">
        <v>41</v>
      </c>
      <c r="W37" s="39"/>
      <c r="X37" s="40" t="str">
        <f>CONCATENATE(Y37," ans ",Z37," mois ",AA37," jours ")</f>
        <v>0 ans 0 mois 0 jours </v>
      </c>
      <c r="Y37" s="41">
        <f>INT(SUM(Y22:Y36)+SUM(Z22:Z36)/12)</f>
        <v>0</v>
      </c>
      <c r="Z37" s="41">
        <f>INT(MOD(SUM(Z22:Z36)+INT(SUM(AA22:AA36)/30),12))</f>
        <v>0</v>
      </c>
      <c r="AA37" s="42">
        <f>INT(MOD(SUM(AA22:AA36),30))</f>
        <v>0</v>
      </c>
      <c r="AB37" s="43" t="str">
        <f>CONCATENATE(AC37," ans ",AD37," mois ",AE37," jours ")</f>
        <v>0 ans 0 mois 0 jours </v>
      </c>
      <c r="AC37" s="44">
        <f>INT(SUM(AC22:AC36)+SUM(AD22:AD36)/12)</f>
        <v>0</v>
      </c>
      <c r="AD37" s="44">
        <f>INT(MOD(SUM(AD22:AD36)+INT(SUM(AE22:AE36)/30),12))</f>
        <v>0</v>
      </c>
      <c r="AE37" s="45">
        <f>INT(MOD(SUM(AE22:AE36),30))</f>
        <v>0</v>
      </c>
      <c r="AF37" s="34"/>
      <c r="AG37" s="46"/>
      <c r="AH37" s="46"/>
      <c r="AI37" s="46"/>
      <c r="AJ37" s="33"/>
      <c r="AK37" s="96"/>
    </row>
    <row r="39" spans="1:37" s="22" customFormat="1" ht="12.75">
      <c r="A39" s="64"/>
      <c r="B39" s="65"/>
      <c r="C39" s="65"/>
      <c r="D39" s="65"/>
      <c r="E39" s="65"/>
      <c r="F39" s="65"/>
      <c r="G39" s="66"/>
      <c r="H39" s="89" t="str">
        <f>DATEDIF(G39,$M$12,"y")&amp;"ans"&amp;" "&amp;DATEDIF(G39,$M$12,"ym")&amp;"mois"</f>
        <v>122ans 11mois</v>
      </c>
      <c r="I39" s="65"/>
      <c r="J39" s="65"/>
      <c r="K39" s="65"/>
      <c r="L39" s="67"/>
      <c r="M39" s="68"/>
      <c r="N39" s="69">
        <f>M39</f>
        <v>0</v>
      </c>
      <c r="O39" s="70"/>
      <c r="P39" s="70"/>
      <c r="Q39" s="71"/>
      <c r="R39" s="68"/>
      <c r="S39" s="72"/>
      <c r="T39" s="72"/>
      <c r="U39" s="73"/>
      <c r="V39" s="74"/>
      <c r="W39" s="75" t="str">
        <f>$R$12</f>
        <v>15/12/2021</v>
      </c>
      <c r="X39" s="76" t="str">
        <f>IF(V39="vivier 1",DATEDIF(R39,W39,"y")&amp;" ans"&amp;" "&amp;DATEDIF(R39,W39,"ym")&amp;" mois"&amp;" "&amp;DATEDIF(R39,W39,"md")&amp;" jours"," ")</f>
        <v> </v>
      </c>
      <c r="Y39" s="90">
        <f>IF(V39="vivier 1",DATEDIF(R39,W39,"y"),"")</f>
      </c>
      <c r="Z39" s="90">
        <f>IF(V39="vivier 1",DATEDIF(R39,W39,"ym"),"")</f>
      </c>
      <c r="AA39" s="90">
        <f>IF(V39="vivier 1",DATEDIF(R39,W39,"md"),"")</f>
      </c>
      <c r="AB39" s="77" t="str">
        <f>IF(V39="vivier 2",DATEDIF(R39,W39,"y")&amp;" ans"&amp;" "&amp;DATEDIF(R39,W39,"ym")&amp;" mois"&amp;" "&amp;DATEDIF(R39,W39,"md")&amp;" jours"," ")</f>
        <v> </v>
      </c>
      <c r="AC39" s="90">
        <f>IF(V39="vivier 2",DATEDIF(R39,W39,"y"),"")</f>
      </c>
      <c r="AD39" s="90">
        <f>IF(V39="vivier 2",DATEDIF(R39,W39,"ym"),"")</f>
      </c>
      <c r="AE39" s="90">
        <f>IF(V39="vivier 2",DATEDIF(R39,W39,"md"),"")</f>
      </c>
      <c r="AF39" s="78" t="str">
        <f>CONCATENATE(AG40," ans ",AH40," mois ",AI40," jours ")</f>
        <v>0 ans 0 mois 0 jours </v>
      </c>
      <c r="AG39" s="90">
        <f>AC54+Y54</f>
        <v>0</v>
      </c>
      <c r="AH39" s="90">
        <f>AD54+Z54</f>
        <v>0</v>
      </c>
      <c r="AI39" s="90">
        <f>AA54+AE54</f>
        <v>0</v>
      </c>
      <c r="AJ39" s="79" t="str">
        <f>IF(AND(L39&gt;=5,N39&lt;$M$13,Y54&gt;=6),"Vivier 1",IF(AND(L39&gt;=5,N39&lt;$M$13,AG40&gt;=8),"Vivier 2",IF(AND(L39=10,N39&lt;$M$16),"Vivier 3","Non éligible")))</f>
        <v>Non éligible</v>
      </c>
      <c r="AK39" s="95"/>
    </row>
    <row r="40" spans="12:37" s="22" customFormat="1" ht="12.75">
      <c r="L40" s="26"/>
      <c r="M40" s="27"/>
      <c r="N40" s="26"/>
      <c r="O40" s="26"/>
      <c r="P40" s="26"/>
      <c r="Q40" s="59"/>
      <c r="R40" s="60"/>
      <c r="S40" s="61"/>
      <c r="T40" s="61"/>
      <c r="U40" s="62"/>
      <c r="V40" s="63"/>
      <c r="W40" s="23" t="str">
        <f aca="true" t="shared" si="9" ref="W40:W53">$R$12</f>
        <v>15/12/2021</v>
      </c>
      <c r="X40" s="24" t="str">
        <f aca="true" t="shared" si="10" ref="X40:X53">IF(V40="vivier 1",DATEDIF(R40,W40,"y")&amp;" ans"&amp;" "&amp;DATEDIF(R40,W40,"ym")&amp;" mois"&amp;" "&amp;DATEDIF(R40,W40,"md")&amp;" jours"," ")</f>
        <v> </v>
      </c>
      <c r="Y40" s="91">
        <f aca="true" t="shared" si="11" ref="Y40:Y53">IF(V40="vivier 1",DATEDIF(R40,W40,"y"),"")</f>
      </c>
      <c r="Z40" s="91">
        <f aca="true" t="shared" si="12" ref="Z40:Z53">IF(V40="vivier 1",DATEDIF(R40,W40,"ym"),"")</f>
      </c>
      <c r="AA40" s="91">
        <f aca="true" t="shared" si="13" ref="AA40:AA53">IF(V40="vivier 1",DATEDIF(R40,W40,"md"),"")</f>
      </c>
      <c r="AB40" s="25" t="str">
        <f aca="true" t="shared" si="14" ref="AB40:AB53">IF(V40="vivier 2",DATEDIF(R40,W40,"y")&amp;" ans"&amp;" "&amp;DATEDIF(R40,W40,"ym")&amp;" mois"&amp;" "&amp;DATEDIF(R40,W40,"md")&amp;" jours"," ")</f>
        <v> </v>
      </c>
      <c r="AC40" s="91">
        <f aca="true" t="shared" si="15" ref="AC40:AC53">IF(V40="vivier 2",DATEDIF(R40,W40,"y"),"")</f>
      </c>
      <c r="AD40" s="91">
        <f aca="true" t="shared" si="16" ref="AD40:AD53">IF(V40="vivier 2",DATEDIF(R40,W40,"ym"),"")</f>
      </c>
      <c r="AE40" s="91">
        <f aca="true" t="shared" si="17" ref="AE40:AE53">IF(V40="vivier 2",DATEDIF(R40,W40,"md"),"")</f>
      </c>
      <c r="AF40" s="30"/>
      <c r="AG40" s="91">
        <f>INT(AG39+(AH39/12))</f>
        <v>0</v>
      </c>
      <c r="AH40" s="91">
        <f>INT(MOD(AH39+INT(AI39/30),12))</f>
        <v>0</v>
      </c>
      <c r="AI40" s="91">
        <f>INT(MOD(AI39,30))</f>
        <v>0</v>
      </c>
      <c r="AJ40" s="31"/>
      <c r="AK40" s="96"/>
    </row>
    <row r="41" spans="12:37" s="22" customFormat="1" ht="12.75">
      <c r="L41" s="26"/>
      <c r="M41" s="26"/>
      <c r="N41" s="26"/>
      <c r="O41" s="26"/>
      <c r="P41" s="26"/>
      <c r="Q41" s="53"/>
      <c r="R41" s="54"/>
      <c r="S41" s="55"/>
      <c r="T41" s="55"/>
      <c r="U41" s="56"/>
      <c r="V41" s="57"/>
      <c r="W41" s="23" t="str">
        <f t="shared" si="9"/>
        <v>15/12/2021</v>
      </c>
      <c r="X41" s="28" t="str">
        <f t="shared" si="10"/>
        <v> </v>
      </c>
      <c r="Y41" s="92">
        <f t="shared" si="11"/>
      </c>
      <c r="Z41" s="92">
        <f t="shared" si="12"/>
      </c>
      <c r="AA41" s="92">
        <f t="shared" si="13"/>
      </c>
      <c r="AB41" s="29" t="str">
        <f t="shared" si="14"/>
        <v> </v>
      </c>
      <c r="AC41" s="92">
        <f t="shared" si="15"/>
      </c>
      <c r="AD41" s="92">
        <f t="shared" si="16"/>
      </c>
      <c r="AE41" s="92">
        <f t="shared" si="17"/>
      </c>
      <c r="AF41" s="30"/>
      <c r="AG41" s="32"/>
      <c r="AH41" s="32"/>
      <c r="AI41" s="32"/>
      <c r="AJ41" s="33"/>
      <c r="AK41" s="96"/>
    </row>
    <row r="42" spans="12:37" s="22" customFormat="1" ht="12.75">
      <c r="L42" s="26"/>
      <c r="M42" s="26"/>
      <c r="N42" s="26"/>
      <c r="O42" s="26"/>
      <c r="P42" s="26"/>
      <c r="Q42" s="53"/>
      <c r="R42" s="54"/>
      <c r="S42" s="55"/>
      <c r="T42" s="55"/>
      <c r="U42" s="56"/>
      <c r="V42" s="57"/>
      <c r="W42" s="23" t="str">
        <f t="shared" si="9"/>
        <v>15/12/2021</v>
      </c>
      <c r="X42" s="28" t="str">
        <f t="shared" si="10"/>
        <v> </v>
      </c>
      <c r="Y42" s="92">
        <f t="shared" si="11"/>
      </c>
      <c r="Z42" s="92">
        <f t="shared" si="12"/>
      </c>
      <c r="AA42" s="92">
        <f t="shared" si="13"/>
      </c>
      <c r="AB42" s="29" t="str">
        <f t="shared" si="14"/>
        <v> </v>
      </c>
      <c r="AC42" s="92">
        <f t="shared" si="15"/>
      </c>
      <c r="AD42" s="92">
        <f t="shared" si="16"/>
      </c>
      <c r="AE42" s="92">
        <f t="shared" si="17"/>
      </c>
      <c r="AF42" s="30"/>
      <c r="AG42" s="32"/>
      <c r="AH42" s="32"/>
      <c r="AI42" s="32"/>
      <c r="AJ42" s="33"/>
      <c r="AK42" s="96"/>
    </row>
    <row r="43" spans="12:37" s="22" customFormat="1" ht="12.75">
      <c r="L43" s="26"/>
      <c r="M43" s="26"/>
      <c r="N43" s="26"/>
      <c r="O43" s="26"/>
      <c r="P43" s="26"/>
      <c r="Q43" s="53"/>
      <c r="R43" s="54"/>
      <c r="S43" s="55"/>
      <c r="T43" s="55"/>
      <c r="U43" s="56"/>
      <c r="V43" s="57"/>
      <c r="W43" s="23" t="str">
        <f t="shared" si="9"/>
        <v>15/12/2021</v>
      </c>
      <c r="X43" s="28" t="str">
        <f t="shared" si="10"/>
        <v> </v>
      </c>
      <c r="Y43" s="92">
        <f t="shared" si="11"/>
      </c>
      <c r="Z43" s="92">
        <f t="shared" si="12"/>
      </c>
      <c r="AA43" s="92">
        <f t="shared" si="13"/>
      </c>
      <c r="AB43" s="29" t="str">
        <f t="shared" si="14"/>
        <v> </v>
      </c>
      <c r="AC43" s="92">
        <f t="shared" si="15"/>
      </c>
      <c r="AD43" s="92">
        <f t="shared" si="16"/>
      </c>
      <c r="AE43" s="92">
        <f t="shared" si="17"/>
      </c>
      <c r="AF43" s="34"/>
      <c r="AG43" s="32"/>
      <c r="AH43" s="32"/>
      <c r="AI43" s="32"/>
      <c r="AJ43" s="35"/>
      <c r="AK43" s="96"/>
    </row>
    <row r="44" spans="12:37" s="22" customFormat="1" ht="12.75">
      <c r="L44" s="26"/>
      <c r="M44" s="26"/>
      <c r="N44" s="26"/>
      <c r="O44" s="26"/>
      <c r="P44" s="26"/>
      <c r="Q44" s="53"/>
      <c r="R44" s="54"/>
      <c r="S44" s="55"/>
      <c r="T44" s="55"/>
      <c r="U44" s="56"/>
      <c r="V44" s="57"/>
      <c r="W44" s="23" t="str">
        <f t="shared" si="9"/>
        <v>15/12/2021</v>
      </c>
      <c r="X44" s="28" t="str">
        <f t="shared" si="10"/>
        <v> </v>
      </c>
      <c r="Y44" s="92">
        <f t="shared" si="11"/>
      </c>
      <c r="Z44" s="92">
        <f t="shared" si="12"/>
      </c>
      <c r="AA44" s="92">
        <f t="shared" si="13"/>
      </c>
      <c r="AB44" s="29" t="str">
        <f t="shared" si="14"/>
        <v> </v>
      </c>
      <c r="AC44" s="92">
        <f t="shared" si="15"/>
      </c>
      <c r="AD44" s="92">
        <f t="shared" si="16"/>
      </c>
      <c r="AE44" s="92">
        <f t="shared" si="17"/>
      </c>
      <c r="AF44" s="30"/>
      <c r="AG44" s="36"/>
      <c r="AH44" s="36"/>
      <c r="AI44" s="36"/>
      <c r="AJ44" s="35"/>
      <c r="AK44" s="96"/>
    </row>
    <row r="45" spans="12:37" s="22" customFormat="1" ht="12.75">
      <c r="L45" s="26"/>
      <c r="M45" s="26"/>
      <c r="N45" s="26"/>
      <c r="O45" s="26"/>
      <c r="P45" s="26"/>
      <c r="Q45" s="53"/>
      <c r="R45" s="54"/>
      <c r="S45" s="55"/>
      <c r="T45" s="55"/>
      <c r="U45" s="56"/>
      <c r="V45" s="57"/>
      <c r="W45" s="23" t="str">
        <f t="shared" si="9"/>
        <v>15/12/2021</v>
      </c>
      <c r="X45" s="28" t="str">
        <f t="shared" si="10"/>
        <v> </v>
      </c>
      <c r="Y45" s="92">
        <f t="shared" si="11"/>
      </c>
      <c r="Z45" s="92">
        <f t="shared" si="12"/>
      </c>
      <c r="AA45" s="92">
        <f t="shared" si="13"/>
      </c>
      <c r="AB45" s="29" t="str">
        <f t="shared" si="14"/>
        <v> </v>
      </c>
      <c r="AC45" s="92">
        <f t="shared" si="15"/>
      </c>
      <c r="AD45" s="92">
        <f t="shared" si="16"/>
      </c>
      <c r="AE45" s="92">
        <f t="shared" si="17"/>
      </c>
      <c r="AF45" s="30"/>
      <c r="AG45" s="36"/>
      <c r="AH45" s="36"/>
      <c r="AI45" s="36"/>
      <c r="AJ45" s="35"/>
      <c r="AK45" s="96"/>
    </row>
    <row r="46" spans="12:37" s="22" customFormat="1" ht="12.75">
      <c r="L46" s="26"/>
      <c r="M46" s="26"/>
      <c r="N46" s="26"/>
      <c r="O46" s="26"/>
      <c r="P46" s="26"/>
      <c r="Q46" s="53"/>
      <c r="R46" s="54"/>
      <c r="S46" s="55"/>
      <c r="T46" s="55"/>
      <c r="U46" s="56"/>
      <c r="V46" s="57"/>
      <c r="W46" s="23" t="str">
        <f t="shared" si="9"/>
        <v>15/12/2021</v>
      </c>
      <c r="X46" s="28" t="str">
        <f t="shared" si="10"/>
        <v> </v>
      </c>
      <c r="Y46" s="92">
        <f t="shared" si="11"/>
      </c>
      <c r="Z46" s="92">
        <f t="shared" si="12"/>
      </c>
      <c r="AA46" s="92">
        <f t="shared" si="13"/>
      </c>
      <c r="AB46" s="29" t="str">
        <f t="shared" si="14"/>
        <v> </v>
      </c>
      <c r="AC46" s="92">
        <f t="shared" si="15"/>
      </c>
      <c r="AD46" s="92">
        <f t="shared" si="16"/>
      </c>
      <c r="AE46" s="92">
        <f t="shared" si="17"/>
      </c>
      <c r="AF46" s="30"/>
      <c r="AG46" s="36"/>
      <c r="AH46" s="36"/>
      <c r="AI46" s="36"/>
      <c r="AJ46" s="35"/>
      <c r="AK46" s="96"/>
    </row>
    <row r="47" spans="12:37" s="22" customFormat="1" ht="12.75">
      <c r="L47" s="26"/>
      <c r="M47" s="26"/>
      <c r="N47" s="26"/>
      <c r="O47" s="26"/>
      <c r="P47" s="26"/>
      <c r="Q47" s="53"/>
      <c r="R47" s="54"/>
      <c r="S47" s="55"/>
      <c r="T47" s="55"/>
      <c r="U47" s="56"/>
      <c r="V47" s="57"/>
      <c r="W47" s="23" t="str">
        <f t="shared" si="9"/>
        <v>15/12/2021</v>
      </c>
      <c r="X47" s="28" t="str">
        <f t="shared" si="10"/>
        <v> </v>
      </c>
      <c r="Y47" s="92">
        <f t="shared" si="11"/>
      </c>
      <c r="Z47" s="92">
        <f t="shared" si="12"/>
      </c>
      <c r="AA47" s="92">
        <f t="shared" si="13"/>
      </c>
      <c r="AB47" s="29" t="str">
        <f t="shared" si="14"/>
        <v> </v>
      </c>
      <c r="AC47" s="92">
        <f t="shared" si="15"/>
      </c>
      <c r="AD47" s="92">
        <f t="shared" si="16"/>
      </c>
      <c r="AE47" s="92">
        <f t="shared" si="17"/>
      </c>
      <c r="AF47" s="30"/>
      <c r="AG47" s="36"/>
      <c r="AH47" s="36"/>
      <c r="AI47" s="36"/>
      <c r="AJ47" s="35"/>
      <c r="AK47" s="96"/>
    </row>
    <row r="48" spans="12:37" s="22" customFormat="1" ht="12.75">
      <c r="L48" s="26"/>
      <c r="M48" s="26"/>
      <c r="N48" s="26"/>
      <c r="O48" s="26"/>
      <c r="P48" s="26"/>
      <c r="Q48" s="53"/>
      <c r="R48" s="54"/>
      <c r="S48" s="55"/>
      <c r="T48" s="55"/>
      <c r="U48" s="56"/>
      <c r="V48" s="57"/>
      <c r="W48" s="23" t="str">
        <f t="shared" si="9"/>
        <v>15/12/2021</v>
      </c>
      <c r="X48" s="28" t="str">
        <f t="shared" si="10"/>
        <v> </v>
      </c>
      <c r="Y48" s="92">
        <f t="shared" si="11"/>
      </c>
      <c r="Z48" s="92">
        <f t="shared" si="12"/>
      </c>
      <c r="AA48" s="92">
        <f t="shared" si="13"/>
      </c>
      <c r="AB48" s="29" t="str">
        <f t="shared" si="14"/>
        <v> </v>
      </c>
      <c r="AC48" s="92">
        <f t="shared" si="15"/>
      </c>
      <c r="AD48" s="92">
        <f t="shared" si="16"/>
      </c>
      <c r="AE48" s="92">
        <f t="shared" si="17"/>
      </c>
      <c r="AF48" s="30"/>
      <c r="AG48" s="36"/>
      <c r="AH48" s="36"/>
      <c r="AI48" s="36"/>
      <c r="AJ48" s="35"/>
      <c r="AK48" s="96"/>
    </row>
    <row r="49" spans="12:37" s="22" customFormat="1" ht="12.75">
      <c r="L49" s="26"/>
      <c r="M49" s="26"/>
      <c r="N49" s="26"/>
      <c r="O49" s="26"/>
      <c r="P49" s="26"/>
      <c r="Q49" s="53"/>
      <c r="R49" s="54"/>
      <c r="S49" s="55"/>
      <c r="T49" s="55"/>
      <c r="U49" s="58"/>
      <c r="V49" s="57"/>
      <c r="W49" s="23" t="str">
        <f t="shared" si="9"/>
        <v>15/12/2021</v>
      </c>
      <c r="X49" s="28" t="str">
        <f t="shared" si="10"/>
        <v> </v>
      </c>
      <c r="Y49" s="92">
        <f t="shared" si="11"/>
      </c>
      <c r="Z49" s="92">
        <f t="shared" si="12"/>
      </c>
      <c r="AA49" s="92">
        <f t="shared" si="13"/>
      </c>
      <c r="AB49" s="29" t="str">
        <f t="shared" si="14"/>
        <v> </v>
      </c>
      <c r="AC49" s="92">
        <f t="shared" si="15"/>
      </c>
      <c r="AD49" s="92">
        <f t="shared" si="16"/>
      </c>
      <c r="AE49" s="92">
        <f t="shared" si="17"/>
      </c>
      <c r="AF49" s="30"/>
      <c r="AG49" s="36"/>
      <c r="AH49" s="36"/>
      <c r="AI49" s="36"/>
      <c r="AJ49" s="35"/>
      <c r="AK49" s="96"/>
    </row>
    <row r="50" spans="12:37" s="22" customFormat="1" ht="12.75">
      <c r="L50" s="26"/>
      <c r="M50" s="26"/>
      <c r="N50" s="26"/>
      <c r="O50" s="26"/>
      <c r="P50" s="26"/>
      <c r="Q50" s="53"/>
      <c r="R50" s="54"/>
      <c r="S50" s="55"/>
      <c r="T50" s="55"/>
      <c r="U50" s="56"/>
      <c r="V50" s="57"/>
      <c r="W50" s="23" t="str">
        <f t="shared" si="9"/>
        <v>15/12/2021</v>
      </c>
      <c r="X50" s="28" t="str">
        <f t="shared" si="10"/>
        <v> </v>
      </c>
      <c r="Y50" s="92">
        <f t="shared" si="11"/>
      </c>
      <c r="Z50" s="92">
        <f t="shared" si="12"/>
      </c>
      <c r="AA50" s="92">
        <f t="shared" si="13"/>
      </c>
      <c r="AB50" s="29" t="str">
        <f t="shared" si="14"/>
        <v> </v>
      </c>
      <c r="AC50" s="92">
        <f t="shared" si="15"/>
      </c>
      <c r="AD50" s="92">
        <f t="shared" si="16"/>
      </c>
      <c r="AE50" s="92">
        <f t="shared" si="17"/>
      </c>
      <c r="AF50" s="30"/>
      <c r="AG50" s="36"/>
      <c r="AH50" s="36"/>
      <c r="AI50" s="36"/>
      <c r="AJ50" s="35"/>
      <c r="AK50" s="96"/>
    </row>
    <row r="51" spans="12:37" s="22" customFormat="1" ht="12.75">
      <c r="L51" s="26"/>
      <c r="M51" s="26"/>
      <c r="N51" s="26"/>
      <c r="O51" s="26"/>
      <c r="P51" s="26"/>
      <c r="Q51" s="53"/>
      <c r="R51" s="54"/>
      <c r="S51" s="55"/>
      <c r="T51" s="55"/>
      <c r="U51" s="56"/>
      <c r="V51" s="57"/>
      <c r="W51" s="23" t="str">
        <f t="shared" si="9"/>
        <v>15/12/2021</v>
      </c>
      <c r="X51" s="28" t="str">
        <f t="shared" si="10"/>
        <v> </v>
      </c>
      <c r="Y51" s="92">
        <f t="shared" si="11"/>
      </c>
      <c r="Z51" s="92">
        <f t="shared" si="12"/>
      </c>
      <c r="AA51" s="92">
        <f t="shared" si="13"/>
      </c>
      <c r="AB51" s="29" t="str">
        <f t="shared" si="14"/>
        <v> </v>
      </c>
      <c r="AC51" s="92">
        <f t="shared" si="15"/>
      </c>
      <c r="AD51" s="92">
        <f t="shared" si="16"/>
      </c>
      <c r="AE51" s="92">
        <f t="shared" si="17"/>
      </c>
      <c r="AF51" s="30"/>
      <c r="AG51" s="32"/>
      <c r="AH51" s="32"/>
      <c r="AI51" s="32"/>
      <c r="AJ51" s="35"/>
      <c r="AK51" s="96"/>
    </row>
    <row r="52" spans="12:37" s="22" customFormat="1" ht="12.75">
      <c r="L52" s="26"/>
      <c r="M52" s="26"/>
      <c r="N52" s="26"/>
      <c r="O52" s="26"/>
      <c r="P52" s="26"/>
      <c r="Q52" s="53"/>
      <c r="R52" s="54"/>
      <c r="S52" s="55"/>
      <c r="T52" s="55"/>
      <c r="U52" s="56"/>
      <c r="V52" s="57"/>
      <c r="W52" s="23" t="str">
        <f t="shared" si="9"/>
        <v>15/12/2021</v>
      </c>
      <c r="X52" s="28" t="str">
        <f t="shared" si="10"/>
        <v> </v>
      </c>
      <c r="Y52" s="92">
        <f t="shared" si="11"/>
      </c>
      <c r="Z52" s="92">
        <f t="shared" si="12"/>
      </c>
      <c r="AA52" s="92">
        <f t="shared" si="13"/>
      </c>
      <c r="AB52" s="29" t="str">
        <f t="shared" si="14"/>
        <v> </v>
      </c>
      <c r="AC52" s="92">
        <f t="shared" si="15"/>
      </c>
      <c r="AD52" s="92">
        <f t="shared" si="16"/>
      </c>
      <c r="AE52" s="92">
        <f t="shared" si="17"/>
      </c>
      <c r="AF52" s="30"/>
      <c r="AG52" s="32"/>
      <c r="AH52" s="32"/>
      <c r="AI52" s="32"/>
      <c r="AJ52" s="33"/>
      <c r="AK52" s="96"/>
    </row>
    <row r="53" spans="12:37" s="22" customFormat="1" ht="12.75">
      <c r="L53" s="26"/>
      <c r="M53" s="26"/>
      <c r="N53" s="26"/>
      <c r="O53" s="26"/>
      <c r="P53" s="26"/>
      <c r="Q53" s="53"/>
      <c r="R53" s="54"/>
      <c r="S53" s="55"/>
      <c r="T53" s="55"/>
      <c r="U53" s="56"/>
      <c r="V53" s="57"/>
      <c r="W53" s="23" t="str">
        <f t="shared" si="9"/>
        <v>15/12/2021</v>
      </c>
      <c r="X53" s="28" t="str">
        <f t="shared" si="10"/>
        <v> </v>
      </c>
      <c r="Y53" s="92">
        <f t="shared" si="11"/>
      </c>
      <c r="Z53" s="92">
        <f t="shared" si="12"/>
      </c>
      <c r="AA53" s="92">
        <f t="shared" si="13"/>
      </c>
      <c r="AB53" s="29" t="str">
        <f t="shared" si="14"/>
        <v> </v>
      </c>
      <c r="AC53" s="92">
        <f t="shared" si="15"/>
      </c>
      <c r="AD53" s="92">
        <f t="shared" si="16"/>
      </c>
      <c r="AE53" s="92">
        <f t="shared" si="17"/>
      </c>
      <c r="AF53" s="34"/>
      <c r="AG53" s="32"/>
      <c r="AH53" s="32"/>
      <c r="AI53" s="32"/>
      <c r="AJ53" s="33"/>
      <c r="AK53" s="96"/>
    </row>
    <row r="54" spans="12:37" s="22" customFormat="1" ht="12.75">
      <c r="L54" s="26"/>
      <c r="M54" s="26"/>
      <c r="N54" s="26"/>
      <c r="O54" s="26"/>
      <c r="P54" s="26"/>
      <c r="Q54" s="37"/>
      <c r="R54" s="38"/>
      <c r="S54" s="33"/>
      <c r="T54" s="33"/>
      <c r="U54" s="33"/>
      <c r="V54" s="38" t="s">
        <v>41</v>
      </c>
      <c r="W54" s="39"/>
      <c r="X54" s="40" t="str">
        <f>CONCATENATE(Y54," ans ",Z54," mois ",AA54," jours ")</f>
        <v>0 ans 0 mois 0 jours </v>
      </c>
      <c r="Y54" s="41">
        <f>INT(SUM(Y39:Y53)+SUM(Z39:Z53)/12)</f>
        <v>0</v>
      </c>
      <c r="Z54" s="41">
        <f>INT(MOD(SUM(Z39:Z53)+INT(SUM(AA39:AA53)/30),12))</f>
        <v>0</v>
      </c>
      <c r="AA54" s="42">
        <f>INT(MOD(SUM(AA39:AA53),30))</f>
        <v>0</v>
      </c>
      <c r="AB54" s="43" t="str">
        <f>CONCATENATE(AC54," ans ",AD54," mois ",AE54," jours ")</f>
        <v>0 ans 0 mois 0 jours </v>
      </c>
      <c r="AC54" s="44">
        <f>INT(SUM(AC39:AC53)+SUM(AD39:AD53)/12)</f>
        <v>0</v>
      </c>
      <c r="AD54" s="44">
        <f>INT(MOD(SUM(AD39:AD53)+INT(SUM(AE39:AE53)/30),12))</f>
        <v>0</v>
      </c>
      <c r="AE54" s="45">
        <f>INT(MOD(SUM(AE39:AE53),30))</f>
        <v>0</v>
      </c>
      <c r="AF54" s="34"/>
      <c r="AG54" s="46"/>
      <c r="AH54" s="46"/>
      <c r="AI54" s="46"/>
      <c r="AJ54" s="33"/>
      <c r="AK54" s="96"/>
    </row>
    <row r="56" spans="1:37" s="22" customFormat="1" ht="12.75">
      <c r="A56" s="64"/>
      <c r="B56" s="65"/>
      <c r="C56" s="65"/>
      <c r="D56" s="65"/>
      <c r="E56" s="65"/>
      <c r="F56" s="65"/>
      <c r="G56" s="66"/>
      <c r="H56" s="89" t="str">
        <f>DATEDIF(G56,$M$12,"y")&amp;"ans"&amp;" "&amp;DATEDIF(G56,$M$12,"ym")&amp;"mois"</f>
        <v>122ans 11mois</v>
      </c>
      <c r="I56" s="65"/>
      <c r="J56" s="65"/>
      <c r="K56" s="65"/>
      <c r="L56" s="67"/>
      <c r="M56" s="68"/>
      <c r="N56" s="69">
        <f>M56</f>
        <v>0</v>
      </c>
      <c r="O56" s="70"/>
      <c r="P56" s="70"/>
      <c r="Q56" s="71"/>
      <c r="R56" s="68"/>
      <c r="S56" s="72"/>
      <c r="T56" s="72"/>
      <c r="U56" s="73"/>
      <c r="V56" s="74"/>
      <c r="W56" s="75" t="str">
        <f>$R$12</f>
        <v>15/12/2021</v>
      </c>
      <c r="X56" s="76" t="str">
        <f>IF(V56="vivier 1",DATEDIF(R56,W56,"y")&amp;" ans"&amp;" "&amp;DATEDIF(R56,W56,"ym")&amp;" mois"&amp;" "&amp;DATEDIF(R56,W56,"md")&amp;" jours"," ")</f>
        <v> </v>
      </c>
      <c r="Y56" s="90">
        <f>IF(V56="vivier 1",DATEDIF(R56,W56,"y"),"")</f>
      </c>
      <c r="Z56" s="90">
        <f>IF(V56="vivier 1",DATEDIF(R56,W56,"ym"),"")</f>
      </c>
      <c r="AA56" s="90">
        <f>IF(V56="vivier 1",DATEDIF(R56,W56,"md"),"")</f>
      </c>
      <c r="AB56" s="77" t="str">
        <f>IF(V56="vivier 2",DATEDIF(R56,W56,"y")&amp;" ans"&amp;" "&amp;DATEDIF(R56,W56,"ym")&amp;" mois"&amp;" "&amp;DATEDIF(R56,W56,"md")&amp;" jours"," ")</f>
        <v> </v>
      </c>
      <c r="AC56" s="90">
        <f>IF(V56="vivier 2",DATEDIF(R56,W56,"y"),"")</f>
      </c>
      <c r="AD56" s="90">
        <f>IF(V56="vivier 2",DATEDIF(R56,W56,"ym"),"")</f>
      </c>
      <c r="AE56" s="90">
        <f>IF(V56="vivier 2",DATEDIF(R56,W56,"md"),"")</f>
      </c>
      <c r="AF56" s="78" t="str">
        <f>CONCATENATE(AG57," ans ",AH57," mois ",AI57," jours ")</f>
        <v>0 ans 0 mois 0 jours </v>
      </c>
      <c r="AG56" s="90">
        <f>AC71+Y71</f>
        <v>0</v>
      </c>
      <c r="AH56" s="90">
        <f>AD71+Z71</f>
        <v>0</v>
      </c>
      <c r="AI56" s="90">
        <f>AA71+AE71</f>
        <v>0</v>
      </c>
      <c r="AJ56" s="79" t="str">
        <f>IF(AND(L56&gt;=5,N56&lt;$M$13,Y71&gt;=6),"Vivier 1",IF(AND(L56&gt;=5,N56&lt;$M$13,AG57&gt;=8),"Vivier 2",IF(AND(L56=10,N56&lt;$M$16),"Vivier 3","Non éligible")))</f>
        <v>Non éligible</v>
      </c>
      <c r="AK56" s="95"/>
    </row>
    <row r="57" spans="12:37" s="22" customFormat="1" ht="12.75">
      <c r="L57" s="26"/>
      <c r="M57" s="27"/>
      <c r="N57" s="26"/>
      <c r="O57" s="26"/>
      <c r="P57" s="26"/>
      <c r="Q57" s="59"/>
      <c r="R57" s="60"/>
      <c r="S57" s="61"/>
      <c r="T57" s="61"/>
      <c r="U57" s="62"/>
      <c r="V57" s="63"/>
      <c r="W57" s="23" t="str">
        <f aca="true" t="shared" si="18" ref="W57:W70">$R$12</f>
        <v>15/12/2021</v>
      </c>
      <c r="X57" s="24" t="str">
        <f aca="true" t="shared" si="19" ref="X57:X70">IF(V57="vivier 1",DATEDIF(R57,W57,"y")&amp;" ans"&amp;" "&amp;DATEDIF(R57,W57,"ym")&amp;" mois"&amp;" "&amp;DATEDIF(R57,W57,"md")&amp;" jours"," ")</f>
        <v> </v>
      </c>
      <c r="Y57" s="91">
        <f aca="true" t="shared" si="20" ref="Y57:Y70">IF(V57="vivier 1",DATEDIF(R57,W57,"y"),"")</f>
      </c>
      <c r="Z57" s="91">
        <f aca="true" t="shared" si="21" ref="Z57:Z70">IF(V57="vivier 1",DATEDIF(R57,W57,"ym"),"")</f>
      </c>
      <c r="AA57" s="91">
        <f aca="true" t="shared" si="22" ref="AA57:AA70">IF(V57="vivier 1",DATEDIF(R57,W57,"md"),"")</f>
      </c>
      <c r="AB57" s="25" t="str">
        <f aca="true" t="shared" si="23" ref="AB57:AB70">IF(V57="vivier 2",DATEDIF(R57,W57,"y")&amp;" ans"&amp;" "&amp;DATEDIF(R57,W57,"ym")&amp;" mois"&amp;" "&amp;DATEDIF(R57,W57,"md")&amp;" jours"," ")</f>
        <v> </v>
      </c>
      <c r="AC57" s="91">
        <f aca="true" t="shared" si="24" ref="AC57:AC70">IF(V57="vivier 2",DATEDIF(R57,W57,"y"),"")</f>
      </c>
      <c r="AD57" s="91">
        <f aca="true" t="shared" si="25" ref="AD57:AD70">IF(V57="vivier 2",DATEDIF(R57,W57,"ym"),"")</f>
      </c>
      <c r="AE57" s="91">
        <f aca="true" t="shared" si="26" ref="AE57:AE70">IF(V57="vivier 2",DATEDIF(R57,W57,"md"),"")</f>
      </c>
      <c r="AF57" s="30"/>
      <c r="AG57" s="91">
        <f>INT(AG56+(AH56/12))</f>
        <v>0</v>
      </c>
      <c r="AH57" s="91">
        <f>INT(MOD(AH56+INT(AI56/30),12))</f>
        <v>0</v>
      </c>
      <c r="AI57" s="91">
        <f>INT(MOD(AI56,30))</f>
        <v>0</v>
      </c>
      <c r="AJ57" s="31"/>
      <c r="AK57" s="96"/>
    </row>
    <row r="58" spans="12:37" s="22" customFormat="1" ht="12.75">
      <c r="L58" s="26"/>
      <c r="M58" s="26"/>
      <c r="N58" s="26"/>
      <c r="O58" s="26"/>
      <c r="P58" s="26"/>
      <c r="Q58" s="53"/>
      <c r="R58" s="54"/>
      <c r="S58" s="55"/>
      <c r="T58" s="55"/>
      <c r="U58" s="56"/>
      <c r="V58" s="57"/>
      <c r="W58" s="23" t="str">
        <f t="shared" si="18"/>
        <v>15/12/2021</v>
      </c>
      <c r="X58" s="28" t="str">
        <f t="shared" si="19"/>
        <v> </v>
      </c>
      <c r="Y58" s="92">
        <f t="shared" si="20"/>
      </c>
      <c r="Z58" s="92">
        <f t="shared" si="21"/>
      </c>
      <c r="AA58" s="92">
        <f t="shared" si="22"/>
      </c>
      <c r="AB58" s="29" t="str">
        <f t="shared" si="23"/>
        <v> </v>
      </c>
      <c r="AC58" s="92">
        <f t="shared" si="24"/>
      </c>
      <c r="AD58" s="92">
        <f t="shared" si="25"/>
      </c>
      <c r="AE58" s="92">
        <f t="shared" si="26"/>
      </c>
      <c r="AF58" s="30"/>
      <c r="AG58" s="32"/>
      <c r="AH58" s="32"/>
      <c r="AI58" s="32"/>
      <c r="AJ58" s="33"/>
      <c r="AK58" s="96"/>
    </row>
    <row r="59" spans="12:37" s="22" customFormat="1" ht="12.75">
      <c r="L59" s="26"/>
      <c r="M59" s="26"/>
      <c r="N59" s="26"/>
      <c r="O59" s="26"/>
      <c r="P59" s="26"/>
      <c r="Q59" s="53"/>
      <c r="R59" s="54"/>
      <c r="S59" s="55"/>
      <c r="T59" s="55"/>
      <c r="U59" s="56"/>
      <c r="V59" s="57"/>
      <c r="W59" s="23" t="str">
        <f t="shared" si="18"/>
        <v>15/12/2021</v>
      </c>
      <c r="X59" s="28" t="str">
        <f t="shared" si="19"/>
        <v> </v>
      </c>
      <c r="Y59" s="92">
        <f t="shared" si="20"/>
      </c>
      <c r="Z59" s="92">
        <f t="shared" si="21"/>
      </c>
      <c r="AA59" s="92">
        <f t="shared" si="22"/>
      </c>
      <c r="AB59" s="29" t="str">
        <f t="shared" si="23"/>
        <v> </v>
      </c>
      <c r="AC59" s="92">
        <f t="shared" si="24"/>
      </c>
      <c r="AD59" s="92">
        <f t="shared" si="25"/>
      </c>
      <c r="AE59" s="92">
        <f t="shared" si="26"/>
      </c>
      <c r="AF59" s="30"/>
      <c r="AG59" s="32"/>
      <c r="AH59" s="32"/>
      <c r="AI59" s="32"/>
      <c r="AJ59" s="33"/>
      <c r="AK59" s="96"/>
    </row>
    <row r="60" spans="12:37" s="22" customFormat="1" ht="12.75">
      <c r="L60" s="26"/>
      <c r="M60" s="26"/>
      <c r="N60" s="26"/>
      <c r="O60" s="26"/>
      <c r="P60" s="26"/>
      <c r="Q60" s="53"/>
      <c r="R60" s="54"/>
      <c r="S60" s="55"/>
      <c r="T60" s="55"/>
      <c r="U60" s="56"/>
      <c r="V60" s="57"/>
      <c r="W60" s="23" t="str">
        <f t="shared" si="18"/>
        <v>15/12/2021</v>
      </c>
      <c r="X60" s="28" t="str">
        <f t="shared" si="19"/>
        <v> </v>
      </c>
      <c r="Y60" s="92">
        <f t="shared" si="20"/>
      </c>
      <c r="Z60" s="92">
        <f t="shared" si="21"/>
      </c>
      <c r="AA60" s="92">
        <f t="shared" si="22"/>
      </c>
      <c r="AB60" s="29" t="str">
        <f t="shared" si="23"/>
        <v> </v>
      </c>
      <c r="AC60" s="92">
        <f t="shared" si="24"/>
      </c>
      <c r="AD60" s="92">
        <f t="shared" si="25"/>
      </c>
      <c r="AE60" s="92">
        <f t="shared" si="26"/>
      </c>
      <c r="AF60" s="34"/>
      <c r="AG60" s="32"/>
      <c r="AH60" s="32"/>
      <c r="AI60" s="32"/>
      <c r="AJ60" s="35"/>
      <c r="AK60" s="96"/>
    </row>
    <row r="61" spans="12:37" s="22" customFormat="1" ht="12.75">
      <c r="L61" s="26"/>
      <c r="M61" s="26"/>
      <c r="N61" s="26"/>
      <c r="O61" s="26"/>
      <c r="P61" s="26"/>
      <c r="Q61" s="53"/>
      <c r="R61" s="54"/>
      <c r="S61" s="55"/>
      <c r="T61" s="55"/>
      <c r="U61" s="56"/>
      <c r="V61" s="57"/>
      <c r="W61" s="23" t="str">
        <f t="shared" si="18"/>
        <v>15/12/2021</v>
      </c>
      <c r="X61" s="28" t="str">
        <f t="shared" si="19"/>
        <v> </v>
      </c>
      <c r="Y61" s="92">
        <f t="shared" si="20"/>
      </c>
      <c r="Z61" s="92">
        <f t="shared" si="21"/>
      </c>
      <c r="AA61" s="92">
        <f t="shared" si="22"/>
      </c>
      <c r="AB61" s="29" t="str">
        <f t="shared" si="23"/>
        <v> </v>
      </c>
      <c r="AC61" s="92">
        <f t="shared" si="24"/>
      </c>
      <c r="AD61" s="92">
        <f t="shared" si="25"/>
      </c>
      <c r="AE61" s="92">
        <f t="shared" si="26"/>
      </c>
      <c r="AF61" s="30"/>
      <c r="AG61" s="36"/>
      <c r="AH61" s="36"/>
      <c r="AI61" s="36"/>
      <c r="AJ61" s="35"/>
      <c r="AK61" s="96"/>
    </row>
    <row r="62" spans="12:37" s="22" customFormat="1" ht="12.75">
      <c r="L62" s="26"/>
      <c r="M62" s="26"/>
      <c r="N62" s="26"/>
      <c r="O62" s="26"/>
      <c r="P62" s="26"/>
      <c r="Q62" s="53"/>
      <c r="R62" s="54"/>
      <c r="S62" s="55"/>
      <c r="T62" s="55"/>
      <c r="U62" s="56"/>
      <c r="V62" s="57"/>
      <c r="W62" s="23" t="str">
        <f t="shared" si="18"/>
        <v>15/12/2021</v>
      </c>
      <c r="X62" s="28" t="str">
        <f t="shared" si="19"/>
        <v> </v>
      </c>
      <c r="Y62" s="92">
        <f t="shared" si="20"/>
      </c>
      <c r="Z62" s="92">
        <f t="shared" si="21"/>
      </c>
      <c r="AA62" s="92">
        <f t="shared" si="22"/>
      </c>
      <c r="AB62" s="29" t="str">
        <f t="shared" si="23"/>
        <v> </v>
      </c>
      <c r="AC62" s="92">
        <f t="shared" si="24"/>
      </c>
      <c r="AD62" s="92">
        <f t="shared" si="25"/>
      </c>
      <c r="AE62" s="92">
        <f t="shared" si="26"/>
      </c>
      <c r="AF62" s="30"/>
      <c r="AG62" s="36"/>
      <c r="AH62" s="36"/>
      <c r="AI62" s="36"/>
      <c r="AJ62" s="35"/>
      <c r="AK62" s="96"/>
    </row>
    <row r="63" spans="12:37" s="22" customFormat="1" ht="12.75">
      <c r="L63" s="26"/>
      <c r="M63" s="26"/>
      <c r="N63" s="26"/>
      <c r="O63" s="26"/>
      <c r="P63" s="26"/>
      <c r="Q63" s="53"/>
      <c r="R63" s="54"/>
      <c r="S63" s="55"/>
      <c r="T63" s="55"/>
      <c r="U63" s="56"/>
      <c r="V63" s="57"/>
      <c r="W63" s="23" t="str">
        <f t="shared" si="18"/>
        <v>15/12/2021</v>
      </c>
      <c r="X63" s="28" t="str">
        <f t="shared" si="19"/>
        <v> </v>
      </c>
      <c r="Y63" s="92">
        <f t="shared" si="20"/>
      </c>
      <c r="Z63" s="92">
        <f t="shared" si="21"/>
      </c>
      <c r="AA63" s="92">
        <f t="shared" si="22"/>
      </c>
      <c r="AB63" s="29" t="str">
        <f t="shared" si="23"/>
        <v> </v>
      </c>
      <c r="AC63" s="92">
        <f t="shared" si="24"/>
      </c>
      <c r="AD63" s="92">
        <f t="shared" si="25"/>
      </c>
      <c r="AE63" s="92">
        <f t="shared" si="26"/>
      </c>
      <c r="AF63" s="30"/>
      <c r="AG63" s="36"/>
      <c r="AH63" s="36"/>
      <c r="AI63" s="36"/>
      <c r="AJ63" s="35"/>
      <c r="AK63" s="96"/>
    </row>
    <row r="64" spans="12:37" s="22" customFormat="1" ht="12.75">
      <c r="L64" s="26"/>
      <c r="M64" s="26"/>
      <c r="N64" s="26"/>
      <c r="O64" s="26"/>
      <c r="P64" s="26"/>
      <c r="Q64" s="53"/>
      <c r="R64" s="54"/>
      <c r="S64" s="55"/>
      <c r="T64" s="55"/>
      <c r="U64" s="56"/>
      <c r="V64" s="57"/>
      <c r="W64" s="23" t="str">
        <f t="shared" si="18"/>
        <v>15/12/2021</v>
      </c>
      <c r="X64" s="28" t="str">
        <f t="shared" si="19"/>
        <v> </v>
      </c>
      <c r="Y64" s="92">
        <f t="shared" si="20"/>
      </c>
      <c r="Z64" s="92">
        <f t="shared" si="21"/>
      </c>
      <c r="AA64" s="92">
        <f t="shared" si="22"/>
      </c>
      <c r="AB64" s="29" t="str">
        <f t="shared" si="23"/>
        <v> </v>
      </c>
      <c r="AC64" s="92">
        <f t="shared" si="24"/>
      </c>
      <c r="AD64" s="92">
        <f t="shared" si="25"/>
      </c>
      <c r="AE64" s="92">
        <f t="shared" si="26"/>
      </c>
      <c r="AF64" s="30"/>
      <c r="AG64" s="36"/>
      <c r="AH64" s="36"/>
      <c r="AI64" s="36"/>
      <c r="AJ64" s="35"/>
      <c r="AK64" s="96"/>
    </row>
    <row r="65" spans="12:37" s="22" customFormat="1" ht="12.75">
      <c r="L65" s="26"/>
      <c r="M65" s="26"/>
      <c r="N65" s="26"/>
      <c r="O65" s="26"/>
      <c r="P65" s="26"/>
      <c r="Q65" s="53"/>
      <c r="R65" s="54"/>
      <c r="S65" s="55"/>
      <c r="T65" s="55"/>
      <c r="U65" s="56"/>
      <c r="V65" s="57"/>
      <c r="W65" s="23" t="str">
        <f t="shared" si="18"/>
        <v>15/12/2021</v>
      </c>
      <c r="X65" s="28" t="str">
        <f t="shared" si="19"/>
        <v> </v>
      </c>
      <c r="Y65" s="92">
        <f t="shared" si="20"/>
      </c>
      <c r="Z65" s="92">
        <f t="shared" si="21"/>
      </c>
      <c r="AA65" s="92">
        <f t="shared" si="22"/>
      </c>
      <c r="AB65" s="29" t="str">
        <f t="shared" si="23"/>
        <v> </v>
      </c>
      <c r="AC65" s="92">
        <f t="shared" si="24"/>
      </c>
      <c r="AD65" s="92">
        <f t="shared" si="25"/>
      </c>
      <c r="AE65" s="92">
        <f t="shared" si="26"/>
      </c>
      <c r="AF65" s="30"/>
      <c r="AG65" s="36"/>
      <c r="AH65" s="36"/>
      <c r="AI65" s="36"/>
      <c r="AJ65" s="35"/>
      <c r="AK65" s="96"/>
    </row>
    <row r="66" spans="12:37" s="22" customFormat="1" ht="12.75">
      <c r="L66" s="26"/>
      <c r="M66" s="26"/>
      <c r="N66" s="26"/>
      <c r="O66" s="26"/>
      <c r="P66" s="26"/>
      <c r="Q66" s="53"/>
      <c r="R66" s="54"/>
      <c r="S66" s="55"/>
      <c r="T66" s="55"/>
      <c r="U66" s="58"/>
      <c r="V66" s="57"/>
      <c r="W66" s="23" t="str">
        <f t="shared" si="18"/>
        <v>15/12/2021</v>
      </c>
      <c r="X66" s="28" t="str">
        <f t="shared" si="19"/>
        <v> </v>
      </c>
      <c r="Y66" s="92">
        <f t="shared" si="20"/>
      </c>
      <c r="Z66" s="92">
        <f t="shared" si="21"/>
      </c>
      <c r="AA66" s="92">
        <f t="shared" si="22"/>
      </c>
      <c r="AB66" s="29" t="str">
        <f t="shared" si="23"/>
        <v> </v>
      </c>
      <c r="AC66" s="92">
        <f t="shared" si="24"/>
      </c>
      <c r="AD66" s="92">
        <f t="shared" si="25"/>
      </c>
      <c r="AE66" s="92">
        <f t="shared" si="26"/>
      </c>
      <c r="AF66" s="30"/>
      <c r="AG66" s="36"/>
      <c r="AH66" s="36"/>
      <c r="AI66" s="36"/>
      <c r="AJ66" s="35"/>
      <c r="AK66" s="96"/>
    </row>
    <row r="67" spans="12:37" s="22" customFormat="1" ht="12.75">
      <c r="L67" s="26"/>
      <c r="M67" s="26"/>
      <c r="N67" s="26"/>
      <c r="O67" s="26"/>
      <c r="P67" s="26"/>
      <c r="Q67" s="53"/>
      <c r="R67" s="54"/>
      <c r="S67" s="55"/>
      <c r="T67" s="55"/>
      <c r="U67" s="56"/>
      <c r="V67" s="57"/>
      <c r="W67" s="23" t="str">
        <f t="shared" si="18"/>
        <v>15/12/2021</v>
      </c>
      <c r="X67" s="28" t="str">
        <f t="shared" si="19"/>
        <v> </v>
      </c>
      <c r="Y67" s="92">
        <f t="shared" si="20"/>
      </c>
      <c r="Z67" s="92">
        <f t="shared" si="21"/>
      </c>
      <c r="AA67" s="92">
        <f t="shared" si="22"/>
      </c>
      <c r="AB67" s="29" t="str">
        <f t="shared" si="23"/>
        <v> </v>
      </c>
      <c r="AC67" s="92">
        <f t="shared" si="24"/>
      </c>
      <c r="AD67" s="92">
        <f t="shared" si="25"/>
      </c>
      <c r="AE67" s="92">
        <f t="shared" si="26"/>
      </c>
      <c r="AF67" s="30"/>
      <c r="AG67" s="36"/>
      <c r="AH67" s="36"/>
      <c r="AI67" s="36"/>
      <c r="AJ67" s="35"/>
      <c r="AK67" s="96"/>
    </row>
    <row r="68" spans="12:37" s="22" customFormat="1" ht="12.75">
      <c r="L68" s="26"/>
      <c r="M68" s="26"/>
      <c r="N68" s="26"/>
      <c r="O68" s="26"/>
      <c r="P68" s="26"/>
      <c r="Q68" s="53"/>
      <c r="R68" s="54"/>
      <c r="S68" s="55"/>
      <c r="T68" s="55"/>
      <c r="U68" s="56"/>
      <c r="V68" s="57"/>
      <c r="W68" s="23" t="str">
        <f t="shared" si="18"/>
        <v>15/12/2021</v>
      </c>
      <c r="X68" s="28" t="str">
        <f t="shared" si="19"/>
        <v> </v>
      </c>
      <c r="Y68" s="92">
        <f t="shared" si="20"/>
      </c>
      <c r="Z68" s="92">
        <f t="shared" si="21"/>
      </c>
      <c r="AA68" s="92">
        <f t="shared" si="22"/>
      </c>
      <c r="AB68" s="29" t="str">
        <f t="shared" si="23"/>
        <v> </v>
      </c>
      <c r="AC68" s="92">
        <f t="shared" si="24"/>
      </c>
      <c r="AD68" s="92">
        <f t="shared" si="25"/>
      </c>
      <c r="AE68" s="92">
        <f t="shared" si="26"/>
      </c>
      <c r="AF68" s="30"/>
      <c r="AG68" s="32"/>
      <c r="AH68" s="32"/>
      <c r="AI68" s="32"/>
      <c r="AJ68" s="35"/>
      <c r="AK68" s="96"/>
    </row>
    <row r="69" spans="12:37" s="22" customFormat="1" ht="12.75">
      <c r="L69" s="26"/>
      <c r="M69" s="26"/>
      <c r="N69" s="26"/>
      <c r="O69" s="26"/>
      <c r="P69" s="26"/>
      <c r="Q69" s="53"/>
      <c r="R69" s="54"/>
      <c r="S69" s="55"/>
      <c r="T69" s="55"/>
      <c r="U69" s="56"/>
      <c r="V69" s="57"/>
      <c r="W69" s="23" t="str">
        <f t="shared" si="18"/>
        <v>15/12/2021</v>
      </c>
      <c r="X69" s="28" t="str">
        <f t="shared" si="19"/>
        <v> </v>
      </c>
      <c r="Y69" s="92">
        <f t="shared" si="20"/>
      </c>
      <c r="Z69" s="92">
        <f t="shared" si="21"/>
      </c>
      <c r="AA69" s="92">
        <f t="shared" si="22"/>
      </c>
      <c r="AB69" s="29" t="str">
        <f t="shared" si="23"/>
        <v> </v>
      </c>
      <c r="AC69" s="92">
        <f t="shared" si="24"/>
      </c>
      <c r="AD69" s="92">
        <f t="shared" si="25"/>
      </c>
      <c r="AE69" s="92">
        <f t="shared" si="26"/>
      </c>
      <c r="AF69" s="30"/>
      <c r="AG69" s="32"/>
      <c r="AH69" s="32"/>
      <c r="AI69" s="32"/>
      <c r="AJ69" s="33"/>
      <c r="AK69" s="96"/>
    </row>
    <row r="70" spans="12:37" s="22" customFormat="1" ht="12.75">
      <c r="L70" s="26"/>
      <c r="M70" s="26"/>
      <c r="N70" s="26"/>
      <c r="O70" s="26"/>
      <c r="P70" s="26"/>
      <c r="Q70" s="53"/>
      <c r="R70" s="54"/>
      <c r="S70" s="55"/>
      <c r="T70" s="55"/>
      <c r="U70" s="56"/>
      <c r="V70" s="57"/>
      <c r="W70" s="23" t="str">
        <f t="shared" si="18"/>
        <v>15/12/2021</v>
      </c>
      <c r="X70" s="28" t="str">
        <f t="shared" si="19"/>
        <v> </v>
      </c>
      <c r="Y70" s="92">
        <f t="shared" si="20"/>
      </c>
      <c r="Z70" s="92">
        <f t="shared" si="21"/>
      </c>
      <c r="AA70" s="92">
        <f t="shared" si="22"/>
      </c>
      <c r="AB70" s="29" t="str">
        <f t="shared" si="23"/>
        <v> </v>
      </c>
      <c r="AC70" s="92">
        <f t="shared" si="24"/>
      </c>
      <c r="AD70" s="92">
        <f t="shared" si="25"/>
      </c>
      <c r="AE70" s="92">
        <f t="shared" si="26"/>
      </c>
      <c r="AF70" s="34"/>
      <c r="AG70" s="32"/>
      <c r="AH70" s="32"/>
      <c r="AI70" s="32"/>
      <c r="AJ70" s="33"/>
      <c r="AK70" s="96"/>
    </row>
    <row r="71" spans="12:37" s="22" customFormat="1" ht="12.75">
      <c r="L71" s="26"/>
      <c r="M71" s="26"/>
      <c r="N71" s="26"/>
      <c r="O71" s="26"/>
      <c r="P71" s="26"/>
      <c r="Q71" s="37"/>
      <c r="R71" s="38"/>
      <c r="S71" s="33"/>
      <c r="T71" s="33"/>
      <c r="U71" s="33"/>
      <c r="V71" s="38" t="s">
        <v>41</v>
      </c>
      <c r="W71" s="39"/>
      <c r="X71" s="40" t="str">
        <f>CONCATENATE(Y71," ans ",Z71," mois ",AA71," jours ")</f>
        <v>0 ans 0 mois 0 jours </v>
      </c>
      <c r="Y71" s="41">
        <f>INT(SUM(Y56:Y70)+SUM(Z56:Z70)/12)</f>
        <v>0</v>
      </c>
      <c r="Z71" s="41">
        <f>INT(MOD(SUM(Z56:Z70)+INT(SUM(AA56:AA70)/30),12))</f>
        <v>0</v>
      </c>
      <c r="AA71" s="42">
        <f>INT(MOD(SUM(AA56:AA70),30))</f>
        <v>0</v>
      </c>
      <c r="AB71" s="43" t="str">
        <f>CONCATENATE(AC71," ans ",AD71," mois ",AE71," jours ")</f>
        <v>0 ans 0 mois 0 jours </v>
      </c>
      <c r="AC71" s="44">
        <f>INT(SUM(AC56:AC70)+SUM(AD56:AD70)/12)</f>
        <v>0</v>
      </c>
      <c r="AD71" s="44">
        <f>INT(MOD(SUM(AD56:AD70)+INT(SUM(AE56:AE70)/30),12))</f>
        <v>0</v>
      </c>
      <c r="AE71" s="45">
        <f>INT(MOD(SUM(AE56:AE70),30))</f>
        <v>0</v>
      </c>
      <c r="AF71" s="34"/>
      <c r="AG71" s="46"/>
      <c r="AH71" s="46"/>
      <c r="AI71" s="46"/>
      <c r="AJ71" s="33"/>
      <c r="AK71" s="96"/>
    </row>
    <row r="74" spans="1:37" s="22" customFormat="1" ht="12.75">
      <c r="A74" s="64"/>
      <c r="B74" s="65"/>
      <c r="C74" s="65"/>
      <c r="D74" s="65"/>
      <c r="E74" s="65"/>
      <c r="F74" s="65"/>
      <c r="G74" s="66"/>
      <c r="H74" s="89" t="str">
        <f>DATEDIF(G74,$M$12,"y")&amp;"ans"&amp;" "&amp;DATEDIF(G74,$M$12,"ym")&amp;"mois"</f>
        <v>122ans 11mois</v>
      </c>
      <c r="I74" s="65"/>
      <c r="J74" s="65"/>
      <c r="K74" s="65"/>
      <c r="L74" s="67"/>
      <c r="M74" s="68"/>
      <c r="N74" s="69">
        <f>M74</f>
        <v>0</v>
      </c>
      <c r="O74" s="70"/>
      <c r="P74" s="70"/>
      <c r="Q74" s="71"/>
      <c r="R74" s="68"/>
      <c r="S74" s="72"/>
      <c r="T74" s="72"/>
      <c r="U74" s="73"/>
      <c r="V74" s="74"/>
      <c r="W74" s="75" t="str">
        <f>$R$12</f>
        <v>15/12/2021</v>
      </c>
      <c r="X74" s="76" t="str">
        <f>IF(V74="vivier 1",DATEDIF(R74,W74,"y")&amp;" ans"&amp;" "&amp;DATEDIF(R74,W74,"ym")&amp;" mois"&amp;" "&amp;DATEDIF(R74,W74,"md")&amp;" jours"," ")</f>
        <v> </v>
      </c>
      <c r="Y74" s="90">
        <f>IF(V74="vivier 1",DATEDIF(R74,W74,"y"),"")</f>
      </c>
      <c r="Z74" s="90">
        <f>IF(V74="vivier 1",DATEDIF(R74,W74,"ym"),"")</f>
      </c>
      <c r="AA74" s="90">
        <f>IF(V74="vivier 1",DATEDIF(R74,W74,"md"),"")</f>
      </c>
      <c r="AB74" s="77" t="str">
        <f>IF(V74="vivier 2",DATEDIF(R74,W74,"y")&amp;" ans"&amp;" "&amp;DATEDIF(R74,W74,"ym")&amp;" mois"&amp;" "&amp;DATEDIF(R74,W74,"md")&amp;" jours"," ")</f>
        <v> </v>
      </c>
      <c r="AC74" s="90">
        <f>IF(V74="vivier 2",DATEDIF(R74,W74,"y"),"")</f>
      </c>
      <c r="AD74" s="90">
        <f>IF(V74="vivier 2",DATEDIF(R74,W74,"ym"),"")</f>
      </c>
      <c r="AE74" s="90">
        <f>IF(V74="vivier 2",DATEDIF(R74,W74,"md"),"")</f>
      </c>
      <c r="AF74" s="78" t="str">
        <f>CONCATENATE(AG75," ans ",AH75," mois ",AI75," jours ")</f>
        <v>0 ans 0 mois 0 jours </v>
      </c>
      <c r="AG74" s="90">
        <f>AC89+Y89</f>
        <v>0</v>
      </c>
      <c r="AH74" s="90">
        <f>AD89+Z89</f>
        <v>0</v>
      </c>
      <c r="AI74" s="90">
        <f>AA89+AE89</f>
        <v>0</v>
      </c>
      <c r="AJ74" s="79" t="str">
        <f>IF(AND(L74&gt;=5,N74&lt;$M$13,Y89&gt;=6),"Vivier 1",IF(AND(L74&gt;=5,N74&lt;$M$13,AG75&gt;=8),"Vivier 2",IF(AND(L74=10,N74&lt;$M$16),"Vivier 3","Non éligible")))</f>
        <v>Non éligible</v>
      </c>
      <c r="AK74" s="95"/>
    </row>
    <row r="75" spans="12:37" s="22" customFormat="1" ht="12.75">
      <c r="L75" s="26"/>
      <c r="M75" s="27"/>
      <c r="N75" s="26"/>
      <c r="O75" s="26"/>
      <c r="P75" s="26"/>
      <c r="Q75" s="59"/>
      <c r="R75" s="60"/>
      <c r="S75" s="61"/>
      <c r="T75" s="61"/>
      <c r="U75" s="62"/>
      <c r="V75" s="63"/>
      <c r="W75" s="23" t="str">
        <f aca="true" t="shared" si="27" ref="W75:W88">$R$12</f>
        <v>15/12/2021</v>
      </c>
      <c r="X75" s="24" t="str">
        <f aca="true" t="shared" si="28" ref="X75:X88">IF(V75="vivier 1",DATEDIF(R75,W75,"y")&amp;" ans"&amp;" "&amp;DATEDIF(R75,W75,"ym")&amp;" mois"&amp;" "&amp;DATEDIF(R75,W75,"md")&amp;" jours"," ")</f>
        <v> </v>
      </c>
      <c r="Y75" s="91">
        <f aca="true" t="shared" si="29" ref="Y75:Y88">IF(V75="vivier 1",DATEDIF(R75,W75,"y"),"")</f>
      </c>
      <c r="Z75" s="91">
        <f aca="true" t="shared" si="30" ref="Z75:Z88">IF(V75="vivier 1",DATEDIF(R75,W75,"ym"),"")</f>
      </c>
      <c r="AA75" s="91">
        <f aca="true" t="shared" si="31" ref="AA75:AA88">IF(V75="vivier 1",DATEDIF(R75,W75,"md"),"")</f>
      </c>
      <c r="AB75" s="25" t="str">
        <f aca="true" t="shared" si="32" ref="AB75:AB88">IF(V75="vivier 2",DATEDIF(R75,W75,"y")&amp;" ans"&amp;" "&amp;DATEDIF(R75,W75,"ym")&amp;" mois"&amp;" "&amp;DATEDIF(R75,W75,"md")&amp;" jours"," ")</f>
        <v> </v>
      </c>
      <c r="AC75" s="91">
        <f aca="true" t="shared" si="33" ref="AC75:AC88">IF(V75="vivier 2",DATEDIF(R75,W75,"y"),"")</f>
      </c>
      <c r="AD75" s="91">
        <f aca="true" t="shared" si="34" ref="AD75:AD88">IF(V75="vivier 2",DATEDIF(R75,W75,"ym"),"")</f>
      </c>
      <c r="AE75" s="91">
        <f aca="true" t="shared" si="35" ref="AE75:AE88">IF(V75="vivier 2",DATEDIF(R75,W75,"md"),"")</f>
      </c>
      <c r="AF75" s="30"/>
      <c r="AG75" s="91">
        <f>INT(AG74+(AH74/12))</f>
        <v>0</v>
      </c>
      <c r="AH75" s="91">
        <f>INT(MOD(AH74+INT(AI74/30),12))</f>
        <v>0</v>
      </c>
      <c r="AI75" s="91">
        <f>INT(MOD(AI74,30))</f>
        <v>0</v>
      </c>
      <c r="AJ75" s="31"/>
      <c r="AK75" s="96"/>
    </row>
    <row r="76" spans="12:37" s="22" customFormat="1" ht="12.75">
      <c r="L76" s="26"/>
      <c r="M76" s="26"/>
      <c r="N76" s="26"/>
      <c r="O76" s="26"/>
      <c r="P76" s="26"/>
      <c r="Q76" s="53"/>
      <c r="R76" s="54"/>
      <c r="S76" s="55"/>
      <c r="T76" s="55"/>
      <c r="U76" s="56"/>
      <c r="V76" s="57"/>
      <c r="W76" s="23" t="str">
        <f t="shared" si="27"/>
        <v>15/12/2021</v>
      </c>
      <c r="X76" s="28" t="str">
        <f t="shared" si="28"/>
        <v> </v>
      </c>
      <c r="Y76" s="92">
        <f t="shared" si="29"/>
      </c>
      <c r="Z76" s="92">
        <f t="shared" si="30"/>
      </c>
      <c r="AA76" s="92">
        <f t="shared" si="31"/>
      </c>
      <c r="AB76" s="29" t="str">
        <f t="shared" si="32"/>
        <v> </v>
      </c>
      <c r="AC76" s="92">
        <f t="shared" si="33"/>
      </c>
      <c r="AD76" s="92">
        <f t="shared" si="34"/>
      </c>
      <c r="AE76" s="92">
        <f t="shared" si="35"/>
      </c>
      <c r="AF76" s="30"/>
      <c r="AG76" s="32"/>
      <c r="AH76" s="32"/>
      <c r="AI76" s="32"/>
      <c r="AJ76" s="33"/>
      <c r="AK76" s="96"/>
    </row>
    <row r="77" spans="12:37" s="22" customFormat="1" ht="12.75">
      <c r="L77" s="26"/>
      <c r="M77" s="26"/>
      <c r="N77" s="26"/>
      <c r="O77" s="26"/>
      <c r="P77" s="26"/>
      <c r="Q77" s="53"/>
      <c r="R77" s="54"/>
      <c r="S77" s="55"/>
      <c r="T77" s="55"/>
      <c r="U77" s="56"/>
      <c r="V77" s="57"/>
      <c r="W77" s="23" t="str">
        <f t="shared" si="27"/>
        <v>15/12/2021</v>
      </c>
      <c r="X77" s="28" t="str">
        <f t="shared" si="28"/>
        <v> </v>
      </c>
      <c r="Y77" s="92">
        <f t="shared" si="29"/>
      </c>
      <c r="Z77" s="92">
        <f t="shared" si="30"/>
      </c>
      <c r="AA77" s="92">
        <f t="shared" si="31"/>
      </c>
      <c r="AB77" s="29" t="str">
        <f t="shared" si="32"/>
        <v> </v>
      </c>
      <c r="AC77" s="92">
        <f t="shared" si="33"/>
      </c>
      <c r="AD77" s="92">
        <f t="shared" si="34"/>
      </c>
      <c r="AE77" s="92">
        <f t="shared" si="35"/>
      </c>
      <c r="AF77" s="30"/>
      <c r="AG77" s="32"/>
      <c r="AH77" s="32"/>
      <c r="AI77" s="32"/>
      <c r="AJ77" s="33"/>
      <c r="AK77" s="96"/>
    </row>
    <row r="78" spans="12:37" s="22" customFormat="1" ht="12.75">
      <c r="L78" s="26"/>
      <c r="M78" s="26"/>
      <c r="N78" s="26"/>
      <c r="O78" s="26"/>
      <c r="P78" s="26"/>
      <c r="Q78" s="53"/>
      <c r="R78" s="54"/>
      <c r="S78" s="55"/>
      <c r="T78" s="55"/>
      <c r="U78" s="56"/>
      <c r="V78" s="57"/>
      <c r="W78" s="23" t="str">
        <f t="shared" si="27"/>
        <v>15/12/2021</v>
      </c>
      <c r="X78" s="28" t="str">
        <f t="shared" si="28"/>
        <v> </v>
      </c>
      <c r="Y78" s="92">
        <f t="shared" si="29"/>
      </c>
      <c r="Z78" s="92">
        <f t="shared" si="30"/>
      </c>
      <c r="AA78" s="92">
        <f t="shared" si="31"/>
      </c>
      <c r="AB78" s="29" t="str">
        <f t="shared" si="32"/>
        <v> </v>
      </c>
      <c r="AC78" s="92">
        <f t="shared" si="33"/>
      </c>
      <c r="AD78" s="92">
        <f t="shared" si="34"/>
      </c>
      <c r="AE78" s="92">
        <f t="shared" si="35"/>
      </c>
      <c r="AF78" s="34"/>
      <c r="AG78" s="32"/>
      <c r="AH78" s="32"/>
      <c r="AI78" s="32"/>
      <c r="AJ78" s="35"/>
      <c r="AK78" s="96"/>
    </row>
    <row r="79" spans="12:37" s="22" customFormat="1" ht="12.75">
      <c r="L79" s="26"/>
      <c r="M79" s="26"/>
      <c r="N79" s="26"/>
      <c r="O79" s="26"/>
      <c r="P79" s="26"/>
      <c r="Q79" s="53"/>
      <c r="R79" s="54"/>
      <c r="S79" s="55"/>
      <c r="T79" s="55"/>
      <c r="U79" s="56"/>
      <c r="V79" s="57"/>
      <c r="W79" s="23" t="str">
        <f t="shared" si="27"/>
        <v>15/12/2021</v>
      </c>
      <c r="X79" s="28" t="str">
        <f t="shared" si="28"/>
        <v> </v>
      </c>
      <c r="Y79" s="92">
        <f t="shared" si="29"/>
      </c>
      <c r="Z79" s="92">
        <f t="shared" si="30"/>
      </c>
      <c r="AA79" s="92">
        <f t="shared" si="31"/>
      </c>
      <c r="AB79" s="29" t="str">
        <f t="shared" si="32"/>
        <v> </v>
      </c>
      <c r="AC79" s="92">
        <f t="shared" si="33"/>
      </c>
      <c r="AD79" s="92">
        <f t="shared" si="34"/>
      </c>
      <c r="AE79" s="92">
        <f t="shared" si="35"/>
      </c>
      <c r="AF79" s="30"/>
      <c r="AG79" s="36"/>
      <c r="AH79" s="36"/>
      <c r="AI79" s="36"/>
      <c r="AJ79" s="35"/>
      <c r="AK79" s="96"/>
    </row>
    <row r="80" spans="12:37" s="22" customFormat="1" ht="12.75">
      <c r="L80" s="26"/>
      <c r="M80" s="26"/>
      <c r="N80" s="26"/>
      <c r="O80" s="26"/>
      <c r="P80" s="26"/>
      <c r="Q80" s="53"/>
      <c r="R80" s="54"/>
      <c r="S80" s="55"/>
      <c r="T80" s="55"/>
      <c r="U80" s="56"/>
      <c r="V80" s="57"/>
      <c r="W80" s="23" t="str">
        <f t="shared" si="27"/>
        <v>15/12/2021</v>
      </c>
      <c r="X80" s="28" t="str">
        <f t="shared" si="28"/>
        <v> </v>
      </c>
      <c r="Y80" s="92">
        <f t="shared" si="29"/>
      </c>
      <c r="Z80" s="92">
        <f t="shared" si="30"/>
      </c>
      <c r="AA80" s="92">
        <f t="shared" si="31"/>
      </c>
      <c r="AB80" s="29" t="str">
        <f t="shared" si="32"/>
        <v> </v>
      </c>
      <c r="AC80" s="92">
        <f t="shared" si="33"/>
      </c>
      <c r="AD80" s="92">
        <f t="shared" si="34"/>
      </c>
      <c r="AE80" s="92">
        <f t="shared" si="35"/>
      </c>
      <c r="AF80" s="30"/>
      <c r="AG80" s="36"/>
      <c r="AH80" s="36"/>
      <c r="AI80" s="36"/>
      <c r="AJ80" s="35"/>
      <c r="AK80" s="96"/>
    </row>
    <row r="81" spans="12:37" s="22" customFormat="1" ht="12.75">
      <c r="L81" s="26"/>
      <c r="M81" s="26"/>
      <c r="N81" s="26"/>
      <c r="O81" s="26"/>
      <c r="P81" s="26"/>
      <c r="Q81" s="53"/>
      <c r="R81" s="54"/>
      <c r="S81" s="55"/>
      <c r="T81" s="55"/>
      <c r="U81" s="56"/>
      <c r="V81" s="57"/>
      <c r="W81" s="23" t="str">
        <f t="shared" si="27"/>
        <v>15/12/2021</v>
      </c>
      <c r="X81" s="28" t="str">
        <f t="shared" si="28"/>
        <v> </v>
      </c>
      <c r="Y81" s="92">
        <f t="shared" si="29"/>
      </c>
      <c r="Z81" s="92">
        <f t="shared" si="30"/>
      </c>
      <c r="AA81" s="92">
        <f t="shared" si="31"/>
      </c>
      <c r="AB81" s="29" t="str">
        <f t="shared" si="32"/>
        <v> </v>
      </c>
      <c r="AC81" s="92">
        <f t="shared" si="33"/>
      </c>
      <c r="AD81" s="92">
        <f t="shared" si="34"/>
      </c>
      <c r="AE81" s="92">
        <f t="shared" si="35"/>
      </c>
      <c r="AF81" s="30"/>
      <c r="AG81" s="36"/>
      <c r="AH81" s="36"/>
      <c r="AI81" s="36"/>
      <c r="AJ81" s="35"/>
      <c r="AK81" s="96"/>
    </row>
    <row r="82" spans="12:37" s="22" customFormat="1" ht="12.75">
      <c r="L82" s="26"/>
      <c r="M82" s="26"/>
      <c r="N82" s="26"/>
      <c r="O82" s="26"/>
      <c r="P82" s="26"/>
      <c r="Q82" s="53"/>
      <c r="R82" s="54"/>
      <c r="S82" s="55"/>
      <c r="T82" s="55"/>
      <c r="U82" s="56"/>
      <c r="V82" s="57"/>
      <c r="W82" s="23" t="str">
        <f t="shared" si="27"/>
        <v>15/12/2021</v>
      </c>
      <c r="X82" s="28" t="str">
        <f t="shared" si="28"/>
        <v> </v>
      </c>
      <c r="Y82" s="92">
        <f t="shared" si="29"/>
      </c>
      <c r="Z82" s="92">
        <f t="shared" si="30"/>
      </c>
      <c r="AA82" s="92">
        <f t="shared" si="31"/>
      </c>
      <c r="AB82" s="29" t="str">
        <f t="shared" si="32"/>
        <v> </v>
      </c>
      <c r="AC82" s="92">
        <f t="shared" si="33"/>
      </c>
      <c r="AD82" s="92">
        <f t="shared" si="34"/>
      </c>
      <c r="AE82" s="92">
        <f t="shared" si="35"/>
      </c>
      <c r="AF82" s="30"/>
      <c r="AG82" s="36"/>
      <c r="AH82" s="36"/>
      <c r="AI82" s="36"/>
      <c r="AJ82" s="35"/>
      <c r="AK82" s="96"/>
    </row>
    <row r="83" spans="12:37" s="22" customFormat="1" ht="12.75">
      <c r="L83" s="26"/>
      <c r="M83" s="26"/>
      <c r="N83" s="26"/>
      <c r="O83" s="26"/>
      <c r="P83" s="26"/>
      <c r="Q83" s="53"/>
      <c r="R83" s="54"/>
      <c r="S83" s="55"/>
      <c r="T83" s="55"/>
      <c r="U83" s="56"/>
      <c r="V83" s="57"/>
      <c r="W83" s="23" t="str">
        <f t="shared" si="27"/>
        <v>15/12/2021</v>
      </c>
      <c r="X83" s="28" t="str">
        <f t="shared" si="28"/>
        <v> </v>
      </c>
      <c r="Y83" s="92">
        <f t="shared" si="29"/>
      </c>
      <c r="Z83" s="92">
        <f t="shared" si="30"/>
      </c>
      <c r="AA83" s="92">
        <f t="shared" si="31"/>
      </c>
      <c r="AB83" s="29" t="str">
        <f t="shared" si="32"/>
        <v> </v>
      </c>
      <c r="AC83" s="92">
        <f t="shared" si="33"/>
      </c>
      <c r="AD83" s="92">
        <f t="shared" si="34"/>
      </c>
      <c r="AE83" s="92">
        <f t="shared" si="35"/>
      </c>
      <c r="AF83" s="30"/>
      <c r="AG83" s="36"/>
      <c r="AH83" s="36"/>
      <c r="AI83" s="36"/>
      <c r="AJ83" s="35"/>
      <c r="AK83" s="96"/>
    </row>
    <row r="84" spans="12:37" s="22" customFormat="1" ht="12.75">
      <c r="L84" s="26"/>
      <c r="M84" s="26"/>
      <c r="N84" s="26"/>
      <c r="O84" s="26"/>
      <c r="P84" s="26"/>
      <c r="Q84" s="53"/>
      <c r="R84" s="54"/>
      <c r="S84" s="55"/>
      <c r="T84" s="55"/>
      <c r="U84" s="58"/>
      <c r="V84" s="57"/>
      <c r="W84" s="23" t="str">
        <f t="shared" si="27"/>
        <v>15/12/2021</v>
      </c>
      <c r="X84" s="28" t="str">
        <f t="shared" si="28"/>
        <v> </v>
      </c>
      <c r="Y84" s="92">
        <f t="shared" si="29"/>
      </c>
      <c r="Z84" s="92">
        <f t="shared" si="30"/>
      </c>
      <c r="AA84" s="92">
        <f t="shared" si="31"/>
      </c>
      <c r="AB84" s="29" t="str">
        <f t="shared" si="32"/>
        <v> </v>
      </c>
      <c r="AC84" s="92">
        <f t="shared" si="33"/>
      </c>
      <c r="AD84" s="92">
        <f t="shared" si="34"/>
      </c>
      <c r="AE84" s="92">
        <f t="shared" si="35"/>
      </c>
      <c r="AF84" s="30"/>
      <c r="AG84" s="36"/>
      <c r="AH84" s="36"/>
      <c r="AI84" s="36"/>
      <c r="AJ84" s="35"/>
      <c r="AK84" s="96"/>
    </row>
    <row r="85" spans="12:37" s="22" customFormat="1" ht="12.75">
      <c r="L85" s="26"/>
      <c r="M85" s="26"/>
      <c r="N85" s="26"/>
      <c r="O85" s="26"/>
      <c r="P85" s="26"/>
      <c r="Q85" s="53"/>
      <c r="R85" s="54"/>
      <c r="S85" s="55"/>
      <c r="T85" s="55"/>
      <c r="U85" s="56"/>
      <c r="V85" s="57"/>
      <c r="W85" s="23" t="str">
        <f t="shared" si="27"/>
        <v>15/12/2021</v>
      </c>
      <c r="X85" s="28" t="str">
        <f t="shared" si="28"/>
        <v> </v>
      </c>
      <c r="Y85" s="92">
        <f t="shared" si="29"/>
      </c>
      <c r="Z85" s="92">
        <f t="shared" si="30"/>
      </c>
      <c r="AA85" s="92">
        <f t="shared" si="31"/>
      </c>
      <c r="AB85" s="29" t="str">
        <f t="shared" si="32"/>
        <v> </v>
      </c>
      <c r="AC85" s="92">
        <f t="shared" si="33"/>
      </c>
      <c r="AD85" s="92">
        <f t="shared" si="34"/>
      </c>
      <c r="AE85" s="92">
        <f t="shared" si="35"/>
      </c>
      <c r="AF85" s="30"/>
      <c r="AG85" s="36"/>
      <c r="AH85" s="36"/>
      <c r="AI85" s="36"/>
      <c r="AJ85" s="35"/>
      <c r="AK85" s="96"/>
    </row>
    <row r="86" spans="12:37" s="22" customFormat="1" ht="12.75">
      <c r="L86" s="26"/>
      <c r="M86" s="26"/>
      <c r="N86" s="26"/>
      <c r="O86" s="26"/>
      <c r="P86" s="26"/>
      <c r="Q86" s="53"/>
      <c r="R86" s="54"/>
      <c r="S86" s="55"/>
      <c r="T86" s="55"/>
      <c r="U86" s="56"/>
      <c r="V86" s="57"/>
      <c r="W86" s="23" t="str">
        <f t="shared" si="27"/>
        <v>15/12/2021</v>
      </c>
      <c r="X86" s="28" t="str">
        <f t="shared" si="28"/>
        <v> </v>
      </c>
      <c r="Y86" s="92">
        <f t="shared" si="29"/>
      </c>
      <c r="Z86" s="92">
        <f t="shared" si="30"/>
      </c>
      <c r="AA86" s="92">
        <f t="shared" si="31"/>
      </c>
      <c r="AB86" s="29" t="str">
        <f t="shared" si="32"/>
        <v> </v>
      </c>
      <c r="AC86" s="92">
        <f t="shared" si="33"/>
      </c>
      <c r="AD86" s="92">
        <f t="shared" si="34"/>
      </c>
      <c r="AE86" s="92">
        <f t="shared" si="35"/>
      </c>
      <c r="AF86" s="30"/>
      <c r="AG86" s="32"/>
      <c r="AH86" s="32"/>
      <c r="AI86" s="32"/>
      <c r="AJ86" s="35"/>
      <c r="AK86" s="96"/>
    </row>
    <row r="87" spans="12:37" s="22" customFormat="1" ht="12.75">
      <c r="L87" s="26"/>
      <c r="M87" s="26"/>
      <c r="N87" s="26"/>
      <c r="O87" s="26"/>
      <c r="P87" s="26"/>
      <c r="Q87" s="53"/>
      <c r="R87" s="54"/>
      <c r="S87" s="55"/>
      <c r="T87" s="55"/>
      <c r="U87" s="56"/>
      <c r="V87" s="57"/>
      <c r="W87" s="23" t="str">
        <f t="shared" si="27"/>
        <v>15/12/2021</v>
      </c>
      <c r="X87" s="28" t="str">
        <f t="shared" si="28"/>
        <v> </v>
      </c>
      <c r="Y87" s="92">
        <f t="shared" si="29"/>
      </c>
      <c r="Z87" s="92">
        <f t="shared" si="30"/>
      </c>
      <c r="AA87" s="92">
        <f t="shared" si="31"/>
      </c>
      <c r="AB87" s="29" t="str">
        <f t="shared" si="32"/>
        <v> </v>
      </c>
      <c r="AC87" s="92">
        <f t="shared" si="33"/>
      </c>
      <c r="AD87" s="92">
        <f t="shared" si="34"/>
      </c>
      <c r="AE87" s="92">
        <f t="shared" si="35"/>
      </c>
      <c r="AF87" s="30"/>
      <c r="AG87" s="32"/>
      <c r="AH87" s="32"/>
      <c r="AI87" s="32"/>
      <c r="AJ87" s="33"/>
      <c r="AK87" s="96"/>
    </row>
    <row r="88" spans="12:37" s="22" customFormat="1" ht="12.75">
      <c r="L88" s="26"/>
      <c r="M88" s="26"/>
      <c r="N88" s="26"/>
      <c r="O88" s="26"/>
      <c r="P88" s="26"/>
      <c r="Q88" s="53"/>
      <c r="R88" s="54"/>
      <c r="S88" s="55"/>
      <c r="T88" s="55"/>
      <c r="U88" s="56"/>
      <c r="V88" s="57"/>
      <c r="W88" s="23" t="str">
        <f t="shared" si="27"/>
        <v>15/12/2021</v>
      </c>
      <c r="X88" s="28" t="str">
        <f t="shared" si="28"/>
        <v> </v>
      </c>
      <c r="Y88" s="92">
        <f t="shared" si="29"/>
      </c>
      <c r="Z88" s="92">
        <f t="shared" si="30"/>
      </c>
      <c r="AA88" s="92">
        <f t="shared" si="31"/>
      </c>
      <c r="AB88" s="29" t="str">
        <f t="shared" si="32"/>
        <v> </v>
      </c>
      <c r="AC88" s="92">
        <f t="shared" si="33"/>
      </c>
      <c r="AD88" s="92">
        <f t="shared" si="34"/>
      </c>
      <c r="AE88" s="92">
        <f t="shared" si="35"/>
      </c>
      <c r="AF88" s="34"/>
      <c r="AG88" s="32"/>
      <c r="AH88" s="32"/>
      <c r="AI88" s="32"/>
      <c r="AJ88" s="33"/>
      <c r="AK88" s="96"/>
    </row>
    <row r="89" spans="12:37" s="22" customFormat="1" ht="12.75">
      <c r="L89" s="26"/>
      <c r="M89" s="26"/>
      <c r="N89" s="26"/>
      <c r="O89" s="26"/>
      <c r="P89" s="26"/>
      <c r="Q89" s="37"/>
      <c r="R89" s="38"/>
      <c r="S89" s="33"/>
      <c r="T89" s="33"/>
      <c r="U89" s="33"/>
      <c r="V89" s="38" t="s">
        <v>41</v>
      </c>
      <c r="W89" s="39"/>
      <c r="X89" s="40" t="str">
        <f>CONCATENATE(Y89," ans ",Z89," mois ",AA89," jours ")</f>
        <v>0 ans 0 mois 0 jours </v>
      </c>
      <c r="Y89" s="41">
        <f>INT(SUM(Y74:Y88)+SUM(Z74:Z88)/12)</f>
        <v>0</v>
      </c>
      <c r="Z89" s="41">
        <f>INT(MOD(SUM(Z74:Z88)+INT(SUM(AA74:AA88)/30),12))</f>
        <v>0</v>
      </c>
      <c r="AA89" s="42">
        <f>INT(MOD(SUM(AA74:AA88),30))</f>
        <v>0</v>
      </c>
      <c r="AB89" s="43" t="str">
        <f>CONCATENATE(AC89," ans ",AD89," mois ",AE89," jours ")</f>
        <v>0 ans 0 mois 0 jours </v>
      </c>
      <c r="AC89" s="44">
        <f>INT(SUM(AC74:AC88)+SUM(AD74:AD88)/12)</f>
        <v>0</v>
      </c>
      <c r="AD89" s="44">
        <f>INT(MOD(SUM(AD74:AD88)+INT(SUM(AE74:AE88)/30),12))</f>
        <v>0</v>
      </c>
      <c r="AE89" s="45">
        <f>INT(MOD(SUM(AE74:AE88),30))</f>
        <v>0</v>
      </c>
      <c r="AF89" s="34"/>
      <c r="AG89" s="46"/>
      <c r="AH89" s="46"/>
      <c r="AI89" s="46"/>
      <c r="AJ89" s="33"/>
      <c r="AK89" s="96"/>
    </row>
    <row r="91" spans="1:37" s="22" customFormat="1" ht="12.75">
      <c r="A91" s="64"/>
      <c r="B91" s="65"/>
      <c r="C91" s="65"/>
      <c r="D91" s="65"/>
      <c r="E91" s="65"/>
      <c r="F91" s="65"/>
      <c r="G91" s="66"/>
      <c r="H91" s="89" t="str">
        <f>DATEDIF(G91,$M$12,"y")&amp;"ans"&amp;" "&amp;DATEDIF(G91,$M$12,"ym")&amp;"mois"</f>
        <v>122ans 11mois</v>
      </c>
      <c r="I91" s="65"/>
      <c r="J91" s="65"/>
      <c r="K91" s="65"/>
      <c r="L91" s="67"/>
      <c r="M91" s="68"/>
      <c r="N91" s="69">
        <f>M91</f>
        <v>0</v>
      </c>
      <c r="O91" s="70"/>
      <c r="P91" s="70"/>
      <c r="Q91" s="71"/>
      <c r="R91" s="68"/>
      <c r="S91" s="72"/>
      <c r="T91" s="72"/>
      <c r="U91" s="73"/>
      <c r="V91" s="74"/>
      <c r="W91" s="75" t="str">
        <f>$R$12</f>
        <v>15/12/2021</v>
      </c>
      <c r="X91" s="76" t="str">
        <f>IF(V91="vivier 1",DATEDIF(R91,W91,"y")&amp;" ans"&amp;" "&amp;DATEDIF(R91,W91,"ym")&amp;" mois"&amp;" "&amp;DATEDIF(R91,W91,"md")&amp;" jours"," ")</f>
        <v> </v>
      </c>
      <c r="Y91" s="90">
        <f>IF(V91="vivier 1",DATEDIF(R91,W91,"y"),"")</f>
      </c>
      <c r="Z91" s="90">
        <f>IF(V91="vivier 1",DATEDIF(R91,W91,"ym"),"")</f>
      </c>
      <c r="AA91" s="90">
        <f>IF(V91="vivier 1",DATEDIF(R91,W91,"md"),"")</f>
      </c>
      <c r="AB91" s="77" t="str">
        <f>IF(V91="vivier 2",DATEDIF(R91,W91,"y")&amp;" ans"&amp;" "&amp;DATEDIF(R91,W91,"ym")&amp;" mois"&amp;" "&amp;DATEDIF(R91,W91,"md")&amp;" jours"," ")</f>
        <v> </v>
      </c>
      <c r="AC91" s="90">
        <f>IF(V91="vivier 2",DATEDIF(R91,W91,"y"),"")</f>
      </c>
      <c r="AD91" s="90">
        <f>IF(V91="vivier 2",DATEDIF(R91,W91,"ym"),"")</f>
      </c>
      <c r="AE91" s="90">
        <f>IF(V91="vivier 2",DATEDIF(R91,W91,"md"),"")</f>
      </c>
      <c r="AF91" s="78" t="str">
        <f>CONCATENATE(AG92," ans ",AH92," mois ",AI92," jours ")</f>
        <v>0 ans 0 mois 0 jours </v>
      </c>
      <c r="AG91" s="90">
        <f>AC106+Y106</f>
        <v>0</v>
      </c>
      <c r="AH91" s="90">
        <f>AD106+Z106</f>
        <v>0</v>
      </c>
      <c r="AI91" s="90">
        <f>AA106+AE106</f>
        <v>0</v>
      </c>
      <c r="AJ91" s="79" t="str">
        <f>IF(AND(L91&gt;=5,N91&lt;$M$13,Y106&gt;=6),"Vivier 1",IF(AND(L91&gt;=5,N91&lt;$M$13,AG92&gt;=8),"Vivier 2",IF(AND(L91=10,N91&lt;$M$16),"Vivier 3","Non éligible")))</f>
        <v>Non éligible</v>
      </c>
      <c r="AK91" s="95"/>
    </row>
    <row r="92" spans="12:37" s="22" customFormat="1" ht="12.75">
      <c r="L92" s="26"/>
      <c r="M92" s="27"/>
      <c r="N92" s="26"/>
      <c r="O92" s="26"/>
      <c r="P92" s="26"/>
      <c r="Q92" s="59"/>
      <c r="R92" s="60"/>
      <c r="S92" s="61"/>
      <c r="T92" s="61"/>
      <c r="U92" s="62"/>
      <c r="V92" s="63"/>
      <c r="W92" s="23" t="str">
        <f aca="true" t="shared" si="36" ref="W92:W105">$R$12</f>
        <v>15/12/2021</v>
      </c>
      <c r="X92" s="24" t="str">
        <f aca="true" t="shared" si="37" ref="X92:X105">IF(V92="vivier 1",DATEDIF(R92,W92,"y")&amp;" ans"&amp;" "&amp;DATEDIF(R92,W92,"ym")&amp;" mois"&amp;" "&amp;DATEDIF(R92,W92,"md")&amp;" jours"," ")</f>
        <v> </v>
      </c>
      <c r="Y92" s="91">
        <f aca="true" t="shared" si="38" ref="Y92:Y105">IF(V92="vivier 1",DATEDIF(R92,W92,"y"),"")</f>
      </c>
      <c r="Z92" s="91">
        <f aca="true" t="shared" si="39" ref="Z92:Z105">IF(V92="vivier 1",DATEDIF(R92,W92,"ym"),"")</f>
      </c>
      <c r="AA92" s="91">
        <f aca="true" t="shared" si="40" ref="AA92:AA105">IF(V92="vivier 1",DATEDIF(R92,W92,"md"),"")</f>
      </c>
      <c r="AB92" s="25" t="str">
        <f aca="true" t="shared" si="41" ref="AB92:AB105">IF(V92="vivier 2",DATEDIF(R92,W92,"y")&amp;" ans"&amp;" "&amp;DATEDIF(R92,W92,"ym")&amp;" mois"&amp;" "&amp;DATEDIF(R92,W92,"md")&amp;" jours"," ")</f>
        <v> </v>
      </c>
      <c r="AC92" s="91">
        <f aca="true" t="shared" si="42" ref="AC92:AC105">IF(V92="vivier 2",DATEDIF(R92,W92,"y"),"")</f>
      </c>
      <c r="AD92" s="91">
        <f aca="true" t="shared" si="43" ref="AD92:AD105">IF(V92="vivier 2",DATEDIF(R92,W92,"ym"),"")</f>
      </c>
      <c r="AE92" s="91">
        <f aca="true" t="shared" si="44" ref="AE92:AE105">IF(V92="vivier 2",DATEDIF(R92,W92,"md"),"")</f>
      </c>
      <c r="AF92" s="30"/>
      <c r="AG92" s="91">
        <f>INT(AG91+(AH91/12))</f>
        <v>0</v>
      </c>
      <c r="AH92" s="91">
        <f>INT(MOD(AH91+INT(AI91/30),12))</f>
        <v>0</v>
      </c>
      <c r="AI92" s="91">
        <f>INT(MOD(AI91,30))</f>
        <v>0</v>
      </c>
      <c r="AJ92" s="31"/>
      <c r="AK92" s="96"/>
    </row>
    <row r="93" spans="12:37" s="22" customFormat="1" ht="12.75">
      <c r="L93" s="26"/>
      <c r="M93" s="26"/>
      <c r="N93" s="26"/>
      <c r="O93" s="26"/>
      <c r="P93" s="26"/>
      <c r="Q93" s="53"/>
      <c r="R93" s="54"/>
      <c r="S93" s="55"/>
      <c r="T93" s="55"/>
      <c r="U93" s="56"/>
      <c r="V93" s="57"/>
      <c r="W93" s="23" t="str">
        <f t="shared" si="36"/>
        <v>15/12/2021</v>
      </c>
      <c r="X93" s="28" t="str">
        <f t="shared" si="37"/>
        <v> </v>
      </c>
      <c r="Y93" s="92">
        <f t="shared" si="38"/>
      </c>
      <c r="Z93" s="92">
        <f t="shared" si="39"/>
      </c>
      <c r="AA93" s="92">
        <f t="shared" si="40"/>
      </c>
      <c r="AB93" s="29" t="str">
        <f t="shared" si="41"/>
        <v> </v>
      </c>
      <c r="AC93" s="92">
        <f t="shared" si="42"/>
      </c>
      <c r="AD93" s="92">
        <f t="shared" si="43"/>
      </c>
      <c r="AE93" s="92">
        <f t="shared" si="44"/>
      </c>
      <c r="AF93" s="30"/>
      <c r="AG93" s="32"/>
      <c r="AH93" s="32"/>
      <c r="AI93" s="32"/>
      <c r="AJ93" s="33"/>
      <c r="AK93" s="96"/>
    </row>
    <row r="94" spans="12:37" s="22" customFormat="1" ht="12.75">
      <c r="L94" s="26"/>
      <c r="M94" s="26"/>
      <c r="N94" s="26"/>
      <c r="O94" s="26"/>
      <c r="P94" s="26"/>
      <c r="Q94" s="53"/>
      <c r="R94" s="54"/>
      <c r="S94" s="55"/>
      <c r="T94" s="55"/>
      <c r="U94" s="56"/>
      <c r="V94" s="57"/>
      <c r="W94" s="23" t="str">
        <f t="shared" si="36"/>
        <v>15/12/2021</v>
      </c>
      <c r="X94" s="28" t="str">
        <f t="shared" si="37"/>
        <v> </v>
      </c>
      <c r="Y94" s="92">
        <f t="shared" si="38"/>
      </c>
      <c r="Z94" s="92">
        <f t="shared" si="39"/>
      </c>
      <c r="AA94" s="92">
        <f t="shared" si="40"/>
      </c>
      <c r="AB94" s="29" t="str">
        <f t="shared" si="41"/>
        <v> </v>
      </c>
      <c r="AC94" s="92">
        <f t="shared" si="42"/>
      </c>
      <c r="AD94" s="92">
        <f t="shared" si="43"/>
      </c>
      <c r="AE94" s="92">
        <f t="shared" si="44"/>
      </c>
      <c r="AF94" s="30"/>
      <c r="AG94" s="32"/>
      <c r="AH94" s="32"/>
      <c r="AI94" s="32"/>
      <c r="AJ94" s="33"/>
      <c r="AK94" s="96"/>
    </row>
    <row r="95" spans="12:37" s="22" customFormat="1" ht="12.75">
      <c r="L95" s="26"/>
      <c r="M95" s="26"/>
      <c r="N95" s="26"/>
      <c r="O95" s="26"/>
      <c r="P95" s="26"/>
      <c r="Q95" s="53"/>
      <c r="R95" s="54"/>
      <c r="S95" s="55"/>
      <c r="T95" s="55"/>
      <c r="U95" s="56"/>
      <c r="V95" s="57"/>
      <c r="W95" s="23" t="str">
        <f t="shared" si="36"/>
        <v>15/12/2021</v>
      </c>
      <c r="X95" s="28" t="str">
        <f t="shared" si="37"/>
        <v> </v>
      </c>
      <c r="Y95" s="92">
        <f t="shared" si="38"/>
      </c>
      <c r="Z95" s="92">
        <f t="shared" si="39"/>
      </c>
      <c r="AA95" s="92">
        <f t="shared" si="40"/>
      </c>
      <c r="AB95" s="29" t="str">
        <f t="shared" si="41"/>
        <v> </v>
      </c>
      <c r="AC95" s="92">
        <f t="shared" si="42"/>
      </c>
      <c r="AD95" s="92">
        <f t="shared" si="43"/>
      </c>
      <c r="AE95" s="92">
        <f t="shared" si="44"/>
      </c>
      <c r="AF95" s="34"/>
      <c r="AG95" s="32"/>
      <c r="AH95" s="32"/>
      <c r="AI95" s="32"/>
      <c r="AJ95" s="35"/>
      <c r="AK95" s="96"/>
    </row>
    <row r="96" spans="12:37" s="22" customFormat="1" ht="12.75">
      <c r="L96" s="26"/>
      <c r="M96" s="26"/>
      <c r="N96" s="26"/>
      <c r="O96" s="26"/>
      <c r="P96" s="26"/>
      <c r="Q96" s="53"/>
      <c r="R96" s="54"/>
      <c r="S96" s="55"/>
      <c r="T96" s="55"/>
      <c r="U96" s="56"/>
      <c r="V96" s="57"/>
      <c r="W96" s="23" t="str">
        <f t="shared" si="36"/>
        <v>15/12/2021</v>
      </c>
      <c r="X96" s="28" t="str">
        <f t="shared" si="37"/>
        <v> </v>
      </c>
      <c r="Y96" s="92">
        <f t="shared" si="38"/>
      </c>
      <c r="Z96" s="92">
        <f t="shared" si="39"/>
      </c>
      <c r="AA96" s="92">
        <f t="shared" si="40"/>
      </c>
      <c r="AB96" s="29" t="str">
        <f t="shared" si="41"/>
        <v> </v>
      </c>
      <c r="AC96" s="92">
        <f t="shared" si="42"/>
      </c>
      <c r="AD96" s="92">
        <f t="shared" si="43"/>
      </c>
      <c r="AE96" s="92">
        <f t="shared" si="44"/>
      </c>
      <c r="AF96" s="30"/>
      <c r="AG96" s="36"/>
      <c r="AH96" s="36"/>
      <c r="AI96" s="36"/>
      <c r="AJ96" s="35"/>
      <c r="AK96" s="96"/>
    </row>
    <row r="97" spans="12:37" s="22" customFormat="1" ht="12.75">
      <c r="L97" s="26"/>
      <c r="M97" s="26"/>
      <c r="N97" s="26"/>
      <c r="O97" s="26"/>
      <c r="P97" s="26"/>
      <c r="Q97" s="53"/>
      <c r="R97" s="54"/>
      <c r="S97" s="55"/>
      <c r="T97" s="55"/>
      <c r="U97" s="56"/>
      <c r="V97" s="57"/>
      <c r="W97" s="23" t="str">
        <f t="shared" si="36"/>
        <v>15/12/2021</v>
      </c>
      <c r="X97" s="28" t="str">
        <f t="shared" si="37"/>
        <v> </v>
      </c>
      <c r="Y97" s="92">
        <f t="shared" si="38"/>
      </c>
      <c r="Z97" s="92">
        <f t="shared" si="39"/>
      </c>
      <c r="AA97" s="92">
        <f t="shared" si="40"/>
      </c>
      <c r="AB97" s="29" t="str">
        <f t="shared" si="41"/>
        <v> </v>
      </c>
      <c r="AC97" s="92">
        <f t="shared" si="42"/>
      </c>
      <c r="AD97" s="92">
        <f t="shared" si="43"/>
      </c>
      <c r="AE97" s="92">
        <f t="shared" si="44"/>
      </c>
      <c r="AF97" s="30"/>
      <c r="AG97" s="36"/>
      <c r="AH97" s="36"/>
      <c r="AI97" s="36"/>
      <c r="AJ97" s="35"/>
      <c r="AK97" s="96"/>
    </row>
    <row r="98" spans="12:37" s="22" customFormat="1" ht="12.75">
      <c r="L98" s="26"/>
      <c r="M98" s="26"/>
      <c r="N98" s="26"/>
      <c r="O98" s="26"/>
      <c r="P98" s="26"/>
      <c r="Q98" s="53"/>
      <c r="R98" s="54"/>
      <c r="S98" s="55"/>
      <c r="T98" s="55"/>
      <c r="U98" s="56"/>
      <c r="V98" s="57"/>
      <c r="W98" s="23" t="str">
        <f t="shared" si="36"/>
        <v>15/12/2021</v>
      </c>
      <c r="X98" s="28" t="str">
        <f t="shared" si="37"/>
        <v> </v>
      </c>
      <c r="Y98" s="92">
        <f t="shared" si="38"/>
      </c>
      <c r="Z98" s="92">
        <f t="shared" si="39"/>
      </c>
      <c r="AA98" s="92">
        <f t="shared" si="40"/>
      </c>
      <c r="AB98" s="29" t="str">
        <f t="shared" si="41"/>
        <v> </v>
      </c>
      <c r="AC98" s="92">
        <f t="shared" si="42"/>
      </c>
      <c r="AD98" s="92">
        <f t="shared" si="43"/>
      </c>
      <c r="AE98" s="92">
        <f t="shared" si="44"/>
      </c>
      <c r="AF98" s="30"/>
      <c r="AG98" s="36"/>
      <c r="AH98" s="36"/>
      <c r="AI98" s="36"/>
      <c r="AJ98" s="35"/>
      <c r="AK98" s="96"/>
    </row>
    <row r="99" spans="12:37" s="22" customFormat="1" ht="12.75">
      <c r="L99" s="26"/>
      <c r="M99" s="26"/>
      <c r="N99" s="26"/>
      <c r="O99" s="26"/>
      <c r="P99" s="26"/>
      <c r="Q99" s="53"/>
      <c r="R99" s="54"/>
      <c r="S99" s="55"/>
      <c r="T99" s="55"/>
      <c r="U99" s="56"/>
      <c r="V99" s="57"/>
      <c r="W99" s="23" t="str">
        <f t="shared" si="36"/>
        <v>15/12/2021</v>
      </c>
      <c r="X99" s="28" t="str">
        <f t="shared" si="37"/>
        <v> </v>
      </c>
      <c r="Y99" s="92">
        <f t="shared" si="38"/>
      </c>
      <c r="Z99" s="92">
        <f t="shared" si="39"/>
      </c>
      <c r="AA99" s="92">
        <f t="shared" si="40"/>
      </c>
      <c r="AB99" s="29" t="str">
        <f t="shared" si="41"/>
        <v> </v>
      </c>
      <c r="AC99" s="92">
        <f t="shared" si="42"/>
      </c>
      <c r="AD99" s="92">
        <f t="shared" si="43"/>
      </c>
      <c r="AE99" s="92">
        <f t="shared" si="44"/>
      </c>
      <c r="AF99" s="30"/>
      <c r="AG99" s="36"/>
      <c r="AH99" s="36"/>
      <c r="AI99" s="36"/>
      <c r="AJ99" s="35"/>
      <c r="AK99" s="96"/>
    </row>
    <row r="100" spans="12:37" s="22" customFormat="1" ht="12.75">
      <c r="L100" s="26"/>
      <c r="M100" s="26"/>
      <c r="N100" s="26"/>
      <c r="O100" s="26"/>
      <c r="P100" s="26"/>
      <c r="Q100" s="53"/>
      <c r="R100" s="54"/>
      <c r="S100" s="55"/>
      <c r="T100" s="55"/>
      <c r="U100" s="56"/>
      <c r="V100" s="57"/>
      <c r="W100" s="23" t="str">
        <f t="shared" si="36"/>
        <v>15/12/2021</v>
      </c>
      <c r="X100" s="28" t="str">
        <f t="shared" si="37"/>
        <v> </v>
      </c>
      <c r="Y100" s="92">
        <f t="shared" si="38"/>
      </c>
      <c r="Z100" s="92">
        <f t="shared" si="39"/>
      </c>
      <c r="AA100" s="92">
        <f t="shared" si="40"/>
      </c>
      <c r="AB100" s="29" t="str">
        <f t="shared" si="41"/>
        <v> </v>
      </c>
      <c r="AC100" s="92">
        <f t="shared" si="42"/>
      </c>
      <c r="AD100" s="92">
        <f t="shared" si="43"/>
      </c>
      <c r="AE100" s="92">
        <f t="shared" si="44"/>
      </c>
      <c r="AF100" s="30"/>
      <c r="AG100" s="36"/>
      <c r="AH100" s="36"/>
      <c r="AI100" s="36"/>
      <c r="AJ100" s="35"/>
      <c r="AK100" s="96"/>
    </row>
    <row r="101" spans="12:37" s="22" customFormat="1" ht="12.75">
      <c r="L101" s="26"/>
      <c r="M101" s="26"/>
      <c r="N101" s="26"/>
      <c r="O101" s="26"/>
      <c r="P101" s="26"/>
      <c r="Q101" s="53"/>
      <c r="R101" s="54"/>
      <c r="S101" s="55"/>
      <c r="T101" s="55"/>
      <c r="U101" s="58"/>
      <c r="V101" s="57"/>
      <c r="W101" s="23" t="str">
        <f t="shared" si="36"/>
        <v>15/12/2021</v>
      </c>
      <c r="X101" s="28" t="str">
        <f t="shared" si="37"/>
        <v> </v>
      </c>
      <c r="Y101" s="92">
        <f t="shared" si="38"/>
      </c>
      <c r="Z101" s="92">
        <f t="shared" si="39"/>
      </c>
      <c r="AA101" s="92">
        <f t="shared" si="40"/>
      </c>
      <c r="AB101" s="29" t="str">
        <f t="shared" si="41"/>
        <v> </v>
      </c>
      <c r="AC101" s="92">
        <f t="shared" si="42"/>
      </c>
      <c r="AD101" s="92">
        <f t="shared" si="43"/>
      </c>
      <c r="AE101" s="92">
        <f t="shared" si="44"/>
      </c>
      <c r="AF101" s="30"/>
      <c r="AG101" s="36"/>
      <c r="AH101" s="36"/>
      <c r="AI101" s="36"/>
      <c r="AJ101" s="35"/>
      <c r="AK101" s="96"/>
    </row>
    <row r="102" spans="12:37" s="22" customFormat="1" ht="12.75">
      <c r="L102" s="26"/>
      <c r="M102" s="26"/>
      <c r="N102" s="26"/>
      <c r="O102" s="26"/>
      <c r="P102" s="26"/>
      <c r="Q102" s="53"/>
      <c r="R102" s="54"/>
      <c r="S102" s="55"/>
      <c r="T102" s="55"/>
      <c r="U102" s="56"/>
      <c r="V102" s="57"/>
      <c r="W102" s="23" t="str">
        <f t="shared" si="36"/>
        <v>15/12/2021</v>
      </c>
      <c r="X102" s="28" t="str">
        <f t="shared" si="37"/>
        <v> </v>
      </c>
      <c r="Y102" s="92">
        <f t="shared" si="38"/>
      </c>
      <c r="Z102" s="92">
        <f t="shared" si="39"/>
      </c>
      <c r="AA102" s="92">
        <f t="shared" si="40"/>
      </c>
      <c r="AB102" s="29" t="str">
        <f t="shared" si="41"/>
        <v> </v>
      </c>
      <c r="AC102" s="92">
        <f t="shared" si="42"/>
      </c>
      <c r="AD102" s="92">
        <f t="shared" si="43"/>
      </c>
      <c r="AE102" s="92">
        <f t="shared" si="44"/>
      </c>
      <c r="AF102" s="30"/>
      <c r="AG102" s="36"/>
      <c r="AH102" s="36"/>
      <c r="AI102" s="36"/>
      <c r="AJ102" s="35"/>
      <c r="AK102" s="96"/>
    </row>
    <row r="103" spans="12:37" s="22" customFormat="1" ht="12.75">
      <c r="L103" s="26"/>
      <c r="M103" s="26"/>
      <c r="N103" s="26"/>
      <c r="O103" s="26"/>
      <c r="P103" s="26"/>
      <c r="Q103" s="53"/>
      <c r="R103" s="54"/>
      <c r="S103" s="55"/>
      <c r="T103" s="55"/>
      <c r="U103" s="56"/>
      <c r="V103" s="57"/>
      <c r="W103" s="23" t="str">
        <f t="shared" si="36"/>
        <v>15/12/2021</v>
      </c>
      <c r="X103" s="28" t="str">
        <f t="shared" si="37"/>
        <v> </v>
      </c>
      <c r="Y103" s="92">
        <f t="shared" si="38"/>
      </c>
      <c r="Z103" s="92">
        <f t="shared" si="39"/>
      </c>
      <c r="AA103" s="92">
        <f t="shared" si="40"/>
      </c>
      <c r="AB103" s="29" t="str">
        <f t="shared" si="41"/>
        <v> </v>
      </c>
      <c r="AC103" s="92">
        <f t="shared" si="42"/>
      </c>
      <c r="AD103" s="92">
        <f t="shared" si="43"/>
      </c>
      <c r="AE103" s="92">
        <f t="shared" si="44"/>
      </c>
      <c r="AF103" s="30"/>
      <c r="AG103" s="32"/>
      <c r="AH103" s="32"/>
      <c r="AI103" s="32"/>
      <c r="AJ103" s="35"/>
      <c r="AK103" s="96"/>
    </row>
    <row r="104" spans="12:37" s="22" customFormat="1" ht="12.75">
      <c r="L104" s="26"/>
      <c r="M104" s="26"/>
      <c r="N104" s="26"/>
      <c r="O104" s="26"/>
      <c r="P104" s="26"/>
      <c r="Q104" s="53"/>
      <c r="R104" s="54"/>
      <c r="S104" s="55"/>
      <c r="T104" s="55"/>
      <c r="U104" s="56"/>
      <c r="V104" s="57"/>
      <c r="W104" s="23" t="str">
        <f t="shared" si="36"/>
        <v>15/12/2021</v>
      </c>
      <c r="X104" s="28" t="str">
        <f t="shared" si="37"/>
        <v> </v>
      </c>
      <c r="Y104" s="92">
        <f t="shared" si="38"/>
      </c>
      <c r="Z104" s="92">
        <f t="shared" si="39"/>
      </c>
      <c r="AA104" s="92">
        <f t="shared" si="40"/>
      </c>
      <c r="AB104" s="29" t="str">
        <f t="shared" si="41"/>
        <v> </v>
      </c>
      <c r="AC104" s="92">
        <f t="shared" si="42"/>
      </c>
      <c r="AD104" s="92">
        <f t="shared" si="43"/>
      </c>
      <c r="AE104" s="92">
        <f t="shared" si="44"/>
      </c>
      <c r="AF104" s="30"/>
      <c r="AG104" s="32"/>
      <c r="AH104" s="32"/>
      <c r="AI104" s="32"/>
      <c r="AJ104" s="33"/>
      <c r="AK104" s="96"/>
    </row>
    <row r="105" spans="12:37" s="22" customFormat="1" ht="12.75">
      <c r="L105" s="26"/>
      <c r="M105" s="26"/>
      <c r="N105" s="26"/>
      <c r="O105" s="26"/>
      <c r="P105" s="26"/>
      <c r="Q105" s="53"/>
      <c r="R105" s="54"/>
      <c r="S105" s="55"/>
      <c r="T105" s="55"/>
      <c r="U105" s="56"/>
      <c r="V105" s="57"/>
      <c r="W105" s="23" t="str">
        <f t="shared" si="36"/>
        <v>15/12/2021</v>
      </c>
      <c r="X105" s="28" t="str">
        <f t="shared" si="37"/>
        <v> </v>
      </c>
      <c r="Y105" s="92">
        <f t="shared" si="38"/>
      </c>
      <c r="Z105" s="92">
        <f t="shared" si="39"/>
      </c>
      <c r="AA105" s="92">
        <f t="shared" si="40"/>
      </c>
      <c r="AB105" s="29" t="str">
        <f t="shared" si="41"/>
        <v> </v>
      </c>
      <c r="AC105" s="92">
        <f t="shared" si="42"/>
      </c>
      <c r="AD105" s="92">
        <f t="shared" si="43"/>
      </c>
      <c r="AE105" s="92">
        <f t="shared" si="44"/>
      </c>
      <c r="AF105" s="34"/>
      <c r="AG105" s="32"/>
      <c r="AH105" s="32"/>
      <c r="AI105" s="32"/>
      <c r="AJ105" s="33"/>
      <c r="AK105" s="96"/>
    </row>
    <row r="106" spans="12:37" s="22" customFormat="1" ht="12.75">
      <c r="L106" s="26"/>
      <c r="M106" s="26"/>
      <c r="N106" s="26"/>
      <c r="O106" s="26"/>
      <c r="P106" s="26"/>
      <c r="Q106" s="37"/>
      <c r="R106" s="38"/>
      <c r="S106" s="33"/>
      <c r="T106" s="33"/>
      <c r="U106" s="33"/>
      <c r="V106" s="38" t="s">
        <v>41</v>
      </c>
      <c r="W106" s="39"/>
      <c r="X106" s="40" t="str">
        <f>CONCATENATE(Y106," ans ",Z106," mois ",AA106," jours ")</f>
        <v>0 ans 0 mois 0 jours </v>
      </c>
      <c r="Y106" s="41">
        <f>INT(SUM(Y91:Y105)+SUM(Z91:Z105)/12)</f>
        <v>0</v>
      </c>
      <c r="Z106" s="41">
        <f>INT(MOD(SUM(Z91:Z105)+INT(SUM(AA91:AA105)/30),12))</f>
        <v>0</v>
      </c>
      <c r="AA106" s="42">
        <f>INT(MOD(SUM(AA91:AA105),30))</f>
        <v>0</v>
      </c>
      <c r="AB106" s="43" t="str">
        <f>CONCATENATE(AC106," ans ",AD106," mois ",AE106," jours ")</f>
        <v>0 ans 0 mois 0 jours </v>
      </c>
      <c r="AC106" s="44">
        <f>INT(SUM(AC91:AC105)+SUM(AD91:AD105)/12)</f>
        <v>0</v>
      </c>
      <c r="AD106" s="44">
        <f>INT(MOD(SUM(AD91:AD105)+INT(SUM(AE91:AE105)/30),12))</f>
        <v>0</v>
      </c>
      <c r="AE106" s="45">
        <f>INT(MOD(SUM(AE91:AE105),30))</f>
        <v>0</v>
      </c>
      <c r="AF106" s="34"/>
      <c r="AG106" s="46"/>
      <c r="AH106" s="46"/>
      <c r="AI106" s="46"/>
      <c r="AJ106" s="33"/>
      <c r="AK106" s="96"/>
    </row>
    <row r="109" ht="15">
      <c r="A109" s="19" t="s">
        <v>42</v>
      </c>
    </row>
    <row r="110" spans="1:21" ht="210" customHeight="1">
      <c r="A110" s="110" t="s">
        <v>84</v>
      </c>
      <c r="B110" s="110"/>
      <c r="C110" s="110"/>
      <c r="D110" s="110"/>
      <c r="E110" s="110"/>
      <c r="F110" s="110"/>
      <c r="G110" s="110"/>
      <c r="H110" s="110"/>
      <c r="I110" s="110"/>
      <c r="J110" s="110"/>
      <c r="K110" s="110"/>
      <c r="L110" s="110"/>
      <c r="M110" s="110"/>
      <c r="N110" s="110"/>
      <c r="O110" s="110"/>
      <c r="P110" s="110"/>
      <c r="Q110" s="110"/>
      <c r="R110" s="110"/>
      <c r="S110" s="110"/>
      <c r="T110" s="110"/>
      <c r="U110" s="110"/>
    </row>
    <row r="113" spans="1:9" ht="15">
      <c r="A113" s="80" t="s">
        <v>54</v>
      </c>
      <c r="B113" s="81"/>
      <c r="C113" s="81"/>
      <c r="D113" s="81"/>
      <c r="E113" s="81"/>
      <c r="F113" s="81"/>
      <c r="G113" s="81"/>
      <c r="H113" s="81"/>
      <c r="I113" s="81"/>
    </row>
    <row r="115" spans="1:20" s="82" customFormat="1" ht="24.75" customHeight="1">
      <c r="A115" s="93" t="s">
        <v>56</v>
      </c>
      <c r="B115" s="93"/>
      <c r="C115" s="93"/>
      <c r="D115" s="94"/>
      <c r="E115" s="84"/>
      <c r="G115" s="93" t="s">
        <v>57</v>
      </c>
      <c r="H115" s="94"/>
      <c r="I115" s="84"/>
      <c r="J115" s="83"/>
      <c r="L115" s="85">
        <f>E115-I115</f>
        <v>0</v>
      </c>
      <c r="N115" s="82" t="s">
        <v>58</v>
      </c>
      <c r="P115" s="86" t="e">
        <f>I115/E115</f>
        <v>#DIV/0!</v>
      </c>
      <c r="R115" s="82" t="s">
        <v>60</v>
      </c>
      <c r="T115" s="86" t="e">
        <f>L115/E115</f>
        <v>#DIV/0!</v>
      </c>
    </row>
    <row r="116" spans="1:20" s="82" customFormat="1" ht="24.75" customHeight="1">
      <c r="A116" s="93" t="s">
        <v>55</v>
      </c>
      <c r="B116" s="93"/>
      <c r="C116" s="93"/>
      <c r="D116" s="94"/>
      <c r="E116" s="84"/>
      <c r="G116" s="93" t="s">
        <v>57</v>
      </c>
      <c r="H116" s="94"/>
      <c r="I116" s="84"/>
      <c r="J116" s="83"/>
      <c r="L116" s="85">
        <f>E116-I116</f>
        <v>0</v>
      </c>
      <c r="N116" s="82" t="s">
        <v>59</v>
      </c>
      <c r="P116" s="86" t="e">
        <f>I116/E116</f>
        <v>#DIV/0!</v>
      </c>
      <c r="R116" s="82" t="s">
        <v>60</v>
      </c>
      <c r="T116" s="86" t="e">
        <f>L116/E116</f>
        <v>#DIV/0!</v>
      </c>
    </row>
    <row r="121" spans="16:18" ht="15">
      <c r="P121" s="108" t="s">
        <v>61</v>
      </c>
      <c r="Q121" s="108"/>
      <c r="R121" s="108"/>
    </row>
    <row r="122" spans="16:20" ht="15">
      <c r="P122" s="97" t="s">
        <v>62</v>
      </c>
      <c r="Q122" s="97"/>
      <c r="R122" s="97"/>
      <c r="S122" s="97"/>
      <c r="T122" s="97"/>
    </row>
    <row r="123" spans="16:20" ht="15">
      <c r="P123" s="97" t="s">
        <v>63</v>
      </c>
      <c r="Q123" s="97"/>
      <c r="R123" s="97"/>
      <c r="S123" s="97"/>
      <c r="T123" s="97"/>
    </row>
  </sheetData>
  <sheetProtection/>
  <mergeCells count="21">
    <mergeCell ref="T5:AK8"/>
    <mergeCell ref="A115:D115"/>
    <mergeCell ref="A1:AJ1"/>
    <mergeCell ref="G115:H115"/>
    <mergeCell ref="P121:R121"/>
    <mergeCell ref="A7:B7"/>
    <mergeCell ref="AK39:AK54"/>
    <mergeCell ref="AK56:AK71"/>
    <mergeCell ref="AK74:AK89"/>
    <mergeCell ref="AK91:AK106"/>
    <mergeCell ref="A110:U110"/>
    <mergeCell ref="A116:D116"/>
    <mergeCell ref="AK22:AK37"/>
    <mergeCell ref="P122:T122"/>
    <mergeCell ref="P123:T123"/>
    <mergeCell ref="D3:I3"/>
    <mergeCell ref="D4:I4"/>
    <mergeCell ref="A3:C3"/>
    <mergeCell ref="A4:C4"/>
    <mergeCell ref="T4:AK4"/>
    <mergeCell ref="G116:H116"/>
  </mergeCells>
  <dataValidations count="3">
    <dataValidation type="list" operator="equal" allowBlank="1" showInputMessage="1" showErrorMessage="1" errorTitle="Saisie incorrecte !" error="Votre saisie est incorrecte, merci d'utiliser le menu déroulant. " sqref="V22:V36 V56:V70 V74:V88 V39:V53 V91:V105">
      <formula1>$V$11:$V$13</formula1>
    </dataValidation>
    <dataValidation type="list" operator="equal" allowBlank="1" showInputMessage="1" showErrorMessage="1" errorTitle="Saisie incorrecte !" error="Votre saisie est incorrecte, merci d'utiliser le menu déroulant." sqref="L22 L56 L74 L39 L91">
      <formula1>$L$11:$L$20</formula1>
    </dataValidation>
    <dataValidation type="list" allowBlank="1" showInputMessage="1" showErrorMessage="1" sqref="F22 F39 F56 F74 F91">
      <formula1>$Q$16:$Q$17</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60" r:id="rId3"/>
  <headerFooter>
    <oddFooter>&amp;L&amp;"Liberation Serif,Normal"&amp;9MTE_SG/DRH/G/PAM-TERCO&amp;"Calibri,Normal"&amp;11
&amp;C&amp;"Liberation Serif,Normal"&amp;10&amp;P/&amp;N&amp;R&amp;"Liberation Serif,Normal"&amp;9TRC_TA_AAAHCE_2022</oddFooter>
  </headerFooter>
  <legacyDrawing r:id="rId2"/>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1" sqref="A11"/>
    </sheetView>
  </sheetViews>
  <sheetFormatPr defaultColWidth="11.421875" defaultRowHeight="15"/>
  <sheetData>
    <row r="1" ht="15">
      <c r="A1" t="s">
        <v>66</v>
      </c>
    </row>
    <row r="2" spans="1:2" ht="15">
      <c r="A2" t="s">
        <v>67</v>
      </c>
      <c r="B2" t="s">
        <v>75</v>
      </c>
    </row>
    <row r="3" spans="1:2" ht="15">
      <c r="A3" t="s">
        <v>68</v>
      </c>
      <c r="B3" t="s">
        <v>76</v>
      </c>
    </row>
    <row r="4" spans="1:2" ht="15">
      <c r="A4" t="s">
        <v>69</v>
      </c>
      <c r="B4" t="s">
        <v>77</v>
      </c>
    </row>
    <row r="5" spans="1:2" ht="15">
      <c r="A5" t="s">
        <v>70</v>
      </c>
      <c r="B5" t="s">
        <v>78</v>
      </c>
    </row>
    <row r="6" spans="1:2" ht="15">
      <c r="A6" t="s">
        <v>71</v>
      </c>
      <c r="B6" t="s">
        <v>79</v>
      </c>
    </row>
    <row r="7" spans="1:2" ht="15">
      <c r="A7" t="s">
        <v>72</v>
      </c>
      <c r="B7" t="s">
        <v>80</v>
      </c>
    </row>
    <row r="8" spans="1:2" ht="15">
      <c r="A8" t="s">
        <v>73</v>
      </c>
      <c r="B8" t="s">
        <v>81</v>
      </c>
    </row>
    <row r="9" spans="1:2" ht="15">
      <c r="A9" t="s">
        <v>74</v>
      </c>
      <c r="B9" t="s">
        <v>82</v>
      </c>
    </row>
    <row r="10" ht="15">
      <c r="A10" t="s">
        <v>83</v>
      </c>
    </row>
  </sheetData>
  <sheetProtection password="EA1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Auteur : Elsa VIELZEUF SG/DRH/G/MGS/MGS1-1</dc:subject>
  <dc:creator>REGNER Geneviève</dc:creator>
  <cp:keywords/>
  <dc:description/>
  <cp:lastModifiedBy>REGNER Geneviève</cp:lastModifiedBy>
  <cp:lastPrinted>2021-05-21T13:01:51Z</cp:lastPrinted>
  <dcterms:created xsi:type="dcterms:W3CDTF">2020-11-23T13:57:46Z</dcterms:created>
  <dcterms:modified xsi:type="dcterms:W3CDTF">2021-06-01T08:55:36Z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Grizli777</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