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AP A" sheetId="1" state="visible" r:id="rId3"/>
    <sheet name="CAP B" sheetId="2" state="visible" r:id="rId4"/>
    <sheet name="CAP C" sheetId="3" state="visible" r:id="rId5"/>
    <sheet name="CAP PE" sheetId="4" state="visible" r:id="rId6"/>
    <sheet name="CCP ministérielles" sheetId="5" state="visible" r:id="rId7"/>
    <sheet name="CCP EP" sheetId="6" state="visible" r:id="rId8"/>
    <sheet name="CCP AAI" sheetId="7" state="visible" r:id="rId9"/>
    <sheet name="CCOPA" sheetId="8" state="visible" r:id="rId10"/>
    <sheet name="CAO" sheetId="9" state="visible" r:id="rId11"/>
  </sheets>
  <definedNames>
    <definedName function="false" hidden="false" name="zzz31" vbProcedure="false">'CAP PE'!$FFM:$XFD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<sst xmlns="http://schemas.openxmlformats.org/spreadsheetml/2006/main" count="1073" uniqueCount="344">
  <si>
    <t xml:space="preserve">CAP de la catégorie A</t>
  </si>
  <si>
    <t xml:space="preserve">effectif relevant de la CAP (barème décret du 20/11/2020)</t>
  </si>
  <si>
    <t xml:space="preserve">nombre de représentants</t>
  </si>
  <si>
    <t xml:space="preserve">5000 et plus </t>
  </si>
  <si>
    <t xml:space="preserve">8 + 8</t>
  </si>
  <si>
    <t xml:space="preserve">3000 à 4999 </t>
  </si>
  <si>
    <t xml:space="preserve">6 + 6 </t>
  </si>
  <si>
    <t xml:space="preserve">1000 à 2999</t>
  </si>
  <si>
    <t xml:space="preserve">4 + 4</t>
  </si>
  <si>
    <t xml:space="preserve">moins de 1000</t>
  </si>
  <si>
    <t xml:space="preserve">2 + 2</t>
  </si>
  <si>
    <t xml:space="preserve">corps </t>
  </si>
  <si>
    <t xml:space="preserve">Effectifs</t>
  </si>
  <si>
    <t xml:space="preserve">Liste des CAP 2022 </t>
  </si>
  <si>
    <t xml:space="preserve">nombre de représentants CAP</t>
  </si>
  <si>
    <t xml:space="preserve">Effectifs au 1/1/2022</t>
  </si>
  <si>
    <t xml:space="preserve">Nombre d’hommes</t>
  </si>
  <si>
    <t xml:space="preserve">Part hommes</t>
  </si>
  <si>
    <t xml:space="preserve">Nombre de femmes</t>
  </si>
  <si>
    <t xml:space="preserve">Part femmes</t>
  </si>
  <si>
    <t xml:space="preserve">nombre de candidats</t>
  </si>
  <si>
    <t xml:space="preserve">nombre de candidates</t>
  </si>
  <si>
    <t xml:space="preserve">Nature du scrutin</t>
  </si>
  <si>
    <t xml:space="preserve">Liste des CAP 2026 </t>
  </si>
  <si>
    <t xml:space="preserve">Nombre d'hommes au 1/1/2026</t>
  </si>
  <si>
    <t xml:space="preserve">nombre de femmes au 1/1/2026</t>
  </si>
  <si>
    <t xml:space="preserve">effectifs totaux au 1/1/2026</t>
  </si>
  <si>
    <t xml:space="preserve">Administrateurs de l'Etat (AE)</t>
  </si>
  <si>
    <t xml:space="preserve">CAP regroupant les corps d’encadrement supérieur</t>
  </si>
  <si>
    <t xml:space="preserve">liste </t>
  </si>
  <si>
    <t xml:space="preserve">4+4</t>
  </si>
  <si>
    <t xml:space="preserve">liste</t>
  </si>
  <si>
    <t xml:space="preserve">Architectes et urbanistes de l’État (AUE)</t>
  </si>
  <si>
    <t xml:space="preserve">InInspecteurs généraux et Inspecteurs de l'administration du développement durable (IGADD)</t>
  </si>
  <si>
    <t xml:space="preserve">Ingénieurs des ponts, des eaux et des forêts (IPEF)</t>
  </si>
  <si>
    <t xml:space="preserve">Inspecteurs généraux et Inspecteurs de l'administration du développement durable (IGADD)</t>
  </si>
  <si>
    <t xml:space="preserve">Administrateurs civils en fonctions à la DGAC et à MF</t>
  </si>
  <si>
    <t xml:space="preserve">TOTAL </t>
  </si>
  <si>
    <t xml:space="preserve">Ingénieurs des travaux publics de l'Etat (ITPE)</t>
  </si>
  <si>
    <t xml:space="preserve">CAP regroupant les corps de la catégorie A</t>
  </si>
  <si>
    <t xml:space="preserve">8+8</t>
  </si>
  <si>
    <t xml:space="preserve">Attachés d'administration de l’État (AAE)</t>
  </si>
  <si>
    <t xml:space="preserve">Officiers de port (OP)</t>
  </si>
  <si>
    <t xml:space="preserve">Chargés d'études documentaires (CED)</t>
  </si>
  <si>
    <t xml:space="preserve">Professeurs techniques de l'enseignement maritime (PTEM)</t>
  </si>
  <si>
    <t xml:space="preserve">Assistants de service social</t>
  </si>
  <si>
    <t xml:space="preserve">Attachés d’administration de l’Etat en fonctions à la DGAC et à MF</t>
  </si>
  <si>
    <t xml:space="preserve">Ingénieurs des travaux géographiques et cartographiques de l’Etat (ITGCE)</t>
  </si>
  <si>
    <t xml:space="preserve">Chargés de recherche (CR)</t>
  </si>
  <si>
    <t xml:space="preserve">CAP des CR-DR</t>
  </si>
  <si>
    <t xml:space="preserve">2+2</t>
  </si>
  <si>
    <t xml:space="preserve">Directeurs de recherche (DR)</t>
  </si>
  <si>
    <t xml:space="preserve">Ingénieur du contrôle de la navigation aérienne (ICNA)</t>
  </si>
  <si>
    <t xml:space="preserve">CAP des ICNA auprès du DGAC</t>
  </si>
  <si>
    <t xml:space="preserve">6 + 6</t>
  </si>
  <si>
    <t xml:space="preserve">6+6</t>
  </si>
  <si>
    <t xml:space="preserve">Ingénieur des études et de l’exploitation de l’aviation civile (IEEAC)</t>
  </si>
  <si>
    <t xml:space="preserve">CAP des IEEAC auprès du DGAC</t>
  </si>
  <si>
    <t xml:space="preserve">Ingénieur électronicien des systèmes de la sécurité aérienne (IESSA)</t>
  </si>
  <si>
    <t xml:space="preserve">CAP des IESSA auprès du DGAC</t>
  </si>
  <si>
    <t xml:space="preserve">Ingénieurs des travaux de la météorologie (ITM)</t>
  </si>
  <si>
    <t xml:space="preserve">CAP des ITM rattachée à Météo-France</t>
  </si>
  <si>
    <t xml:space="preserve">CAP des ISGN rattachée à l'IGN</t>
  </si>
  <si>
    <t xml:space="preserve">CAP de la catégorie B</t>
  </si>
  <si>
    <t xml:space="preserve">nombre de représentants </t>
  </si>
  <si>
    <t xml:space="preserve">Techniciens supérieurs du développement durable (TSDD)</t>
  </si>
  <si>
    <t xml:space="preserve">CAP regroupant les corps de la catégorie B </t>
  </si>
  <si>
    <t xml:space="preserve">Officiers de port adjoint (Opa)</t>
  </si>
  <si>
    <t xml:space="preserve">Assistants d'administration de l'aviation civile</t>
  </si>
  <si>
    <t xml:space="preserve">Techniciens géomètres de l’IGN</t>
  </si>
  <si>
    <t xml:space="preserve">TOTAL</t>
  </si>
  <si>
    <t xml:space="preserve">Techniciens de l'environnement (toutes spécialités)</t>
  </si>
  <si>
    <t xml:space="preserve">CAP des Techniciens de l’environnement déconcentrée à l’OFB </t>
  </si>
  <si>
    <t xml:space="preserve">4 + 4 </t>
  </si>
  <si>
    <t xml:space="preserve">CAP des Techniciens de l’environnement (TE) et des agents techniques de l’environnement (ATE) déconcentrée à l’OFB </t>
  </si>
  <si>
    <t xml:space="preserve">Techniciens supérieurs des études et de l'exploitation de l'aviation civile (TSEEAC)</t>
  </si>
  <si>
    <t xml:space="preserve">CAP des TSEEAC auprès du DGAC</t>
  </si>
  <si>
    <t xml:space="preserve">Techniciens supérieurs des études et de l'exploitation de l'aviation civile (TSEEAC) – CAP du CEAPF (Administration de la Polynésie Française) </t>
  </si>
  <si>
    <t xml:space="preserve">CAP des TSEEAC du CEAPF </t>
  </si>
  <si>
    <t xml:space="preserve">Techniciens supérieurs de la météorologie (TSM) </t>
  </si>
  <si>
    <t xml:space="preserve">CAP des TSM auprès du DG de Météo-France</t>
  </si>
  <si>
    <t xml:space="preserve">Techniciens Supérieurs de la Météorologie (TSM) du corps de l'Etat pour l'administration de la Polynésie Française (CEAPF)</t>
  </si>
  <si>
    <t xml:space="preserve">CAP du corps des Techniciens Supérieurs de la Météorologie (TSM) du corps de l'Etat pour l'administration de la Polynésie Française (CEAPF)</t>
  </si>
  <si>
    <t xml:space="preserve">CAP des Techniciens géomètres rattachée à l’IGN</t>
  </si>
  <si>
    <t xml:space="preserve">CAP de la catégorie C</t>
  </si>
  <si>
    <t xml:space="preserve">Corps</t>
  </si>
  <si>
    <t xml:space="preserve">Liste des CAP 2026</t>
  </si>
  <si>
    <t xml:space="preserve">Adjoints techniques des administrations de l’État (ATAE)</t>
  </si>
  <si>
    <t xml:space="preserve">CAP nationale regroupant les corps de la catégorie C :</t>
  </si>
  <si>
    <t xml:space="preserve">Adjoints administratifs des administrations de l’État (AAAE)</t>
  </si>
  <si>
    <t xml:space="preserve">Experts techniques des services techniques (ETST)</t>
  </si>
  <si>
    <t xml:space="preserve">Syndics des gens de mer (SGM)</t>
  </si>
  <si>
    <t xml:space="preserve">Dessinateurs</t>
  </si>
  <si>
    <t xml:space="preserve">PETPE VNPM hors VNF</t>
  </si>
  <si>
    <t xml:space="preserve">Adjoints d’administration de l'aviation civile</t>
  </si>
  <si>
    <t xml:space="preserve">PETPE hors DIR</t>
  </si>
  <si>
    <t xml:space="preserve">total</t>
  </si>
  <si>
    <t xml:space="preserve">Agents techniques de l'environnement (toutes spécialités)</t>
  </si>
  <si>
    <t xml:space="preserve">CAP des agents techniques de l’environnement déconcentrée à l’OFB</t>
  </si>
  <si>
    <t xml:space="preserve">CAP des agents techniques de l’environnement déconcentrée à l’OFB fusionnée avec la CAP des TE</t>
  </si>
  <si>
    <t xml:space="preserve">PETPE de la Branche Routes, bases aériennes (RBA) – 17 CAP locales dont 11 en DIR et 6 en Outre-mer</t>
  </si>
  <si>
    <t xml:space="preserve">16 CAP locales des PETPE de la Branche Routes, bases aériennes (RBA) en DIR (11) et en DEAL (5)</t>
  </si>
  <si>
    <t xml:space="preserve">voir l’onglet suivant</t>
  </si>
  <si>
    <t xml:space="preserve">17 CAP locales des PETPE de l'Etat en DIR (11) et en DEAL (5) et à la DTAM</t>
  </si>
  <si>
    <t xml:space="preserve">CAP nationale des PETPE de la Branche Voies navigables port maritimes (VNPM) </t>
  </si>
  <si>
    <t xml:space="preserve">CAP des PETPE VNPM déconcentrée à VNF</t>
  </si>
  <si>
    <t xml:space="preserve">CAP des PE de VNF</t>
  </si>
  <si>
    <t xml:space="preserve">7 CAP locales des PETPE de la Branche Voies navigables port maritimes (VNPM) dans les DT de VNF</t>
  </si>
  <si>
    <t xml:space="preserve">7 CAP locales des DT de VNF </t>
  </si>
  <si>
    <t xml:space="preserve">CAP 2022</t>
  </si>
  <si>
    <t xml:space="preserve">POPULATION DE PETPE COUVERTES</t>
  </si>
  <si>
    <t xml:space="preserve">Nombre de représentants</t>
  </si>
  <si>
    <t xml:space="preserve">CAP 2026</t>
  </si>
  <si>
    <t xml:space="preserve">CAP de la DIR Est</t>
  </si>
  <si>
    <t xml:space="preserve">CONSEIL DEPARTEMENTAL TERRITOIRE DE BELFORT 
 D.D.T. DU DOUBS / CONSEIL DEPARTEMENTAL DOUBS  
D.D.T. DU BAS-RHIN /  CONSEIL DEPARTEMENTAL BAS-RHIN 
DDT Haut-Rhin / CONSEIL DEPARTEMENTAL HAUT-RHIN
 CONSEIL DEPARTEMENTAL HAUTE-SAONE 
D.D.T. DU JURA  / CONSEIL DEPARTEMENTAL JURA  
D.D.T. MEURTHE-ET-MOSELLE  / CONSEIL DEPARTEMENTAL MEURTHE-ET-MOSELLE  
D.D.T. DE LA MEUSE  / CONSEIL DEPARTEMENTAL MEUSE  / prefecture de la Meuse
D.D.T. DE LA MOSELLE  / CONSEIL DEPARTEMENTAL MOSELLE 
D.D.T. DES VOSGES / CONSEIL DEPARTEMENTAL VOSGES 
DDT Haute -Marne / CONSEIL DEPARTEMENTAL DE LA HAUTE-MARNE 
D.R.E.A.L. DU GRAND EST 
DIR EST</t>
  </si>
  <si>
    <t xml:space="preserve">CAP de la DIR Nord Ouest </t>
  </si>
  <si>
    <t xml:space="preserve">DDT DU CALVADOS  / CONSEIL DEPARTEMENTAL CALVADOS 
DDT DE L’EURE ET LOIRE / CONSEIL DEPARTEMENTAL EURE-ET-LOIR 
 D.D.T. DU LOIRET  / CONSEIL DEPARTEMENTAL LOIRET  
D.D.T. DU LOIR-ET-CHER / CONSEIL DEPARTEMENTAL LOIR-ET-CHER 
D.D.T.M. DE LA MANCHE / CONSEIL DEPARTEMENTAL MANCHE 
D.D.T.M DE L'EURE / CONSEIL DEPARTEMENTAL EURE 
DDTM Seine Maritime  CONSEIL DEPARTEMENTAL SEINE-MARITIME 
DDT Orne / CONSEIL DEPARTEMENTAL ORNE 
D.R.E.A.L. DE NORMANDIE 
DIR NORD OUEST</t>
  </si>
  <si>
    <t xml:space="preserve">CAP de la DIR Nord </t>
  </si>
  <si>
    <t xml:space="preserve">DDT Aisne / CONSEIL DEPARTEMENTAL AISNE  
DDTM SOMME /  CONSEIL DEPARTEMENTAL DE LA SOMME 
DDT Ardennes CONSEIL DEPARTEMENTAL  ARDENNES  
DDT Marne CONSEIL DEPARTEMENTAL MARNE  
DDT OISE / CONSEIL DEPARTEMENTAL OISE  
DDTM Pas de calais CONSEIL DEPARTEMENTAL DU PAS DE CALAIS 
ENTE Valenciennes
D.D.T.M. DU NORD 
D.R.E.A.L. DES HAUTS-DE-FRANCE
 DIR NORD</t>
  </si>
  <si>
    <t xml:space="preserve">DDTM Aude CONSEIL DEPARTEMENTAL  AUDE 
DDT Tarn et Garonne CONSEIL DEPARTEMENTAL TARN-ET-GARONNE 
DDT Ariège CONSEILDEPARTEMENTAL ARIEGE 
D.D.T. DU GERS / CONSEIL DEPARTEMENTA GERS  
D.D.T. DE LA HAUTE-GARONNE / CONSEIL DEPARTEMENTAL HAUTE-GARONNE 
D.D.T. DU LOT / CONSEIL DEPARTEMENTAL LOT  
D.D.T.M. PYRENEES ORIENTALES / CONSEIL DEPARTEMENTAL PYRENEES-ORIENTALES  
DDT Tarn CONSEIL DEPARTEMENTAL TARN  
D.R.E.A.L. DE L'OCCITANIE 
D.D.T. DES HAUTES-PYRENEES 
DIR SUD OUEST </t>
  </si>
  <si>
    <t xml:space="preserve">CAP de la DIR Sud Ouest</t>
  </si>
  <si>
    <t xml:space="preserve">CAP de la DIR Centre Ouest</t>
  </si>
  <si>
    <t xml:space="preserve">DDT Cher / CONSEIL DEPARTEMENTAL CHER  
DDT Loir et Cher / prefecture loir et cher
DDT Correze CONSEIL DEPARTEMENTAL  CORREZE  
DDT Creuse CONSEIL DEPARTEMENTAL CREUSE  
DDT Deux Sèvres CONSEIL DEPARTEMENTAL DEUX-SEVRES  
CONSEIL DEPARTEMENTAL DORDOGNE  
DDT Haute Vienne / CONSEIL DEPARTEMENTAL HAUTE-VIENNE 
DDT Indre CONSEIL DEPARTEMENTAL INDRE  
D.D.T. D'INDRE-ET-LOIRE / CONSEIL DEPARTEMENTAL D'INDRE-ET-LOIRE 
D.D.T. DU LOT-ET-GARONNE 
DIR CENTRE-OUEST</t>
  </si>
  <si>
    <t xml:space="preserve">CAP de la DIR Méditerranée</t>
  </si>
  <si>
    <t xml:space="preserve">DDT ALPES-DE-HAUTE-PROVENCE  / CONSEIL DEPARTEMENTAL  ALPES-DE-HAUTE-PROVENCE 
DDTM  ALPES MARITIMES / CONSEIL DEPARTEMENTAL ALPES MARITIMES 
DDT Vaucluse CONSEIL DEPARTEMENTAL VAUCLUSE
 D.D.T.M. BOUCHES-DU-RHONE /  CONSEIL DEPARTEMENTAL BOUCHES-DU-RHONE  
DDTM Gard CONSEIL DEPARTEMENTAL GARD
D.D.T.M. DE LA HAUTE-CORSE / CONSEIL DEPARTEMENTAL HAUTE-CORSE 
DDTM Corse du sud
D.D.T. DES HAUTES-ALPES / CONSEIL DEPARTEMENTAL HAUTES-ALPES  
D.D.T.M.  DU VAR  / CONSEIL DEPARTEMENTAL VAR 
E.N.T.E. - ETABLISSEMENT D'AIX-EN-PROVENCE 
D.R.E.A.L. DE LA PROVENCE-ALPES-COTE D'AZUR
D.I.R.. MEDITERRANEE
DIRM Med</t>
  </si>
  <si>
    <t xml:space="preserve">CAP de la DIR Ouest</t>
  </si>
  <si>
    <t xml:space="preserve">D.D.T.M  COTES D’ARMOR / CONSEIL DEPARTEMENTAL COTES-D'ARMOR 
DDTM ILLE ET VILAINE / CONSEIL DEPARTEMENTAL ILLE ET VILAINE 
D.D.T.M. DE LA VENDEE / CONSEIL DEPARTEMENTAL VENDEE  
DDT SARTHE / CONSEIL DEPARTEMENTAL SARTHE 
D.D.T.M. DU MORBIHAN / CONSEIL DEPARTEMENTAL MORBIHAN 
DDTM Finistère /  CONSEIL DEPARTEMENTAL DU FINISTERE 
DDTM Loire atlantique / CONSEIL DEPARTEMENTAL LOIRE-ATLANTIQUE  
D.D.T. DU MAINE-ET-LOIRE / CONSEIL DEPARTEMENTAL MAINE-ET-LOIRE  
CONSEIL DEPARTEMENTAL / MAYENNE  
D.R.E.A.L. DE LA BRETAGNE 
CONSEIL REGIONAL BRETAGNE
D.I.R.M. NORD ATLANTIQUE - MANCHE OUEST 
DIR OUEST</t>
  </si>
  <si>
    <t xml:space="preserve">CAP de la DIR Centre Est</t>
  </si>
  <si>
    <t xml:space="preserve">D.D.T. DE LA COTE-D'OR / CONSEIL DEPARTEMENTAL DE LA COTE-D'OR 
D.D.T. DU RHONE / CONSEIL DEPARTEMENTAL RHONE 
D.D.T. DE L'YONNE / CONSEIL DEPARTEMENTAL YONNE 
D.D.T. DE L'AUBE / CONSEIL DEPARTEMENTAL AUBE  
DDT Ain / CONSEIL DEPARTEMENTAL AIN  
DDCS Loire/ CONSEIL DEPARTEMENTAL LOIRE
 D.D.T. DE LA SAONE-ET-LOIRE / CONSEIL DEPARTEMENTAL SAONE-ET-LOIRE 
DDT Allier / CONSEIL DEPARTEMENTAL  ALLIER
 D.D.T. DE L’ARDECHE / CONSEIL DEPARTEMENTAL ARDECHE  
D.D.T. DE LA HAUTE-SAVOIE / CONSEIL DEPARTEMENTAL HAUTE-SAVOIE  
D.D.T. DE LA SAVOIE / CONSEIL DEPARTEMENTAL SAVOIE  
D.D.T. DE LA NIEVRE /  Prefecture Nièvre / CONSEIL DEPARTEMENTAL NIEVRE  
D.D.T. DE LA DROME 
D.D.T. DE L'ARDECHE 
D.D.T. DE L'ISERE 
CENTRE D'ETUDES DES TUNNELS 
DREAL BOURGOGNE FRANCHE COMTE
DIR CENTRE EST</t>
  </si>
  <si>
    <t xml:space="preserve">CAP de la DIR Atlantique</t>
  </si>
  <si>
    <t xml:space="preserve">DDT VIENNE / CONSEIL DEPARTEMENTAL VIENNE 
DDT Charente / CONSEIL DEPARTEMENTAL CHARENTE 
DDTM CHARENTE MARITIME / CONSEIL DEPARTEMENTAL CHARENTE MARITIME 
DDTM Gironde / CONSEIL DEPARTEMENTAL GIRONDE
DDTM  LANDES / CONSEIL DEPARTEMENTAL LANDES 
DDTM PYRENNES ATLANTIQUES / CONSEIL DEPARTEMENTAL PYRENNES ATLANTIQUES 
DREAL NOUVELLE AQUITAINE 
DIRM SUD ATLANTIQUE 
DIR ATLANTIQUE</t>
  </si>
  <si>
    <t xml:space="preserve">CAP de la DIR Massif central </t>
  </si>
  <si>
    <t xml:space="preserve">DDT DU CANTAL / CONSEIL DEPARTEMENTAL CANTAL 
D.D.T. DU PUY-DE-DOME / CONSEIL DEPARTEMENTAL PUY-DE-DOME 
D.D.T. DE L'AVEYRON / CONSEIL DEPARTEMENTAL AVEYRON  
DDT Haute Loire / DDCS Haute loire/ CONSEIL DEPARTEMENTAL HAUTE-LOIRE
D.D.T. DE LA LOZERE / CONSEIL DEPARTEMENTAL LOZERE 
D.D.T.M. DE L'HERAULT  / CONSEIL DEPARTEMENTAL HERAULT 
DDTM Gard
D.R.E.A.L. DE L'AUVERGNE-RHONE-ALPES 
DIR MASSIF CENTRAL</t>
  </si>
  <si>
    <t xml:space="preserve">CAP de la DEAL Réunion </t>
  </si>
  <si>
    <t xml:space="preserve">CONSEIL DEPARTEMENTAL LA REUNION  
CONSEIL REGIONAL LA REUNION 
D.E.A.L. DE LA REUNION</t>
  </si>
  <si>
    <t xml:space="preserve">CAP de la DEAL Martinique</t>
  </si>
  <si>
    <t xml:space="preserve">CONSEIL DEPARTEMENTAL MARTINIQUE 
CONSEIL REGIONAL MARTINIQUE 
D.E.A.L. DE LA MARTINIQUE 
DM MARTINIQUE</t>
  </si>
  <si>
    <t xml:space="preserve">CAP de la DEAL Guadeloupe</t>
  </si>
  <si>
    <t xml:space="preserve">CONSEIL DEPARTEMENTAL GUADELOUPE 
CONSEIL REGIONAL  GUADELOUPE 
D.E.A.L. DE LA GUADELOUPE
DM Guadeloupe</t>
  </si>
  <si>
    <t xml:space="preserve">CAP de la DGTM de Guyane</t>
  </si>
  <si>
    <t xml:space="preserve">DGTM Guyane</t>
  </si>
  <si>
    <t xml:space="preserve">CAP de la DEAL Mayotte</t>
  </si>
  <si>
    <t xml:space="preserve">D.E.A.L. DE MAYOTTE
 D.M. DU SUD DE L'OCEAN INDIEN</t>
  </si>
  <si>
    <t xml:space="preserve">CAP de la DDTAM Saint Pierre et Miquelon</t>
  </si>
  <si>
    <t xml:space="preserve">D.T.A.M. DE SAINT-PIERRE ET MIQUELON 
SERVICE AVIATION CIVILE ST PIERRE ET MIQUELON</t>
  </si>
  <si>
    <t xml:space="preserve">CAP de la DTAM Saint Pierre et Miquelon</t>
  </si>
  <si>
    <t xml:space="preserve">CAP de la DIRIF</t>
  </si>
  <si>
    <t xml:space="preserve">CENTRE NATIONAL DES PONTS DE SECOURS 
D.D.T. DE LA SEINE-ET-MARNE / CONSEIL DEPARTEMENTAL SEINE-ET-MARNE  
CONSEIL DEPARTEMENTAL SEINE-SAINT-DENIS 
DDT Val d’Oise / CONSEIL DEPARTEMENTAL VAL-D'OISE 
 DDT Yvelines / CONSEIL DEPARTEMENTAL YVELINES
 CONSEIL DEPARTEMENTAL VAL DE MARNE 
DGAC/SG/SERVICE NATIONAL INGENIERIE AEROPORT. 
D.R.I..H.L 
DRIEAT</t>
  </si>
  <si>
    <t xml:space="preserve">PETPE VNPM déconcentrée à VNF</t>
  </si>
  <si>
    <t xml:space="preserve">PETPE VNPM de tous les services de VNF </t>
  </si>
  <si>
    <t xml:space="preserve">CAP PE VNF</t>
  </si>
  <si>
    <t xml:space="preserve">PETPE VNPM de la DT VNF Nord pas de Calais </t>
  </si>
  <si>
    <t xml:space="preserve">CAP PE VNF de la DT VNF Nord pas de Calais </t>
  </si>
  <si>
    <t xml:space="preserve">PETPE VNPM de DT VNF Bassin de la Seine</t>
  </si>
  <si>
    <t xml:space="preserve">CAP PE VNF de DT VNF Bassin de la Seine</t>
  </si>
  <si>
    <t xml:space="preserve">PETPE VNPM de la DT VNF Nord Est</t>
  </si>
  <si>
    <t xml:space="preserve">CAP PE VNF de la DT VNF Nord Est</t>
  </si>
  <si>
    <t xml:space="preserve">PETPE VNPM de la DT VNF Strasbourg</t>
  </si>
  <si>
    <t xml:space="preserve">CAP PE VNF de la DT VNF Strasbourg</t>
  </si>
  <si>
    <t xml:space="preserve">PETPE VNPM de la DT VNF Centre Bourgogne</t>
  </si>
  <si>
    <t xml:space="preserve">CAP PE VNF de la DT VNF Centre Bourgogne</t>
  </si>
  <si>
    <t xml:space="preserve">PETPE VNPM de la DT VNF Rhône Saône</t>
  </si>
  <si>
    <t xml:space="preserve">CAP PE VNF de la DT VNF Rhône Saône</t>
  </si>
  <si>
    <t xml:space="preserve">PETPE VNPM de la DT VNF Sud Ouest</t>
  </si>
  <si>
    <t xml:space="preserve">CAP PE VNFde la DT VNF Sud Ouest</t>
  </si>
  <si>
    <t xml:space="preserve">Liste des CCP 2022 </t>
  </si>
  <si>
    <t xml:space="preserve">Liste des CCP 2026 </t>
  </si>
  <si>
    <t xml:space="preserve">CCP nationale des agents contractuels des MTE et MCTRCT</t>
  </si>
  <si>
    <t xml:space="preserve">CCP nationale des agents contractuels  dont agents Berkani (26 ETP en 2026, 6 en 2030)</t>
  </si>
  <si>
    <t xml:space="preserve">CCP des agents Berkani </t>
  </si>
  <si>
    <t xml:space="preserve">CCP nationale du quasi-statut des EP de l’environnement </t>
  </si>
  <si>
    <t xml:space="preserve">CCP DGAC des contractuels 84-16</t>
  </si>
  <si>
    <t xml:space="preserve">CCP DGAC des personnels navigants techniques (PNT)</t>
  </si>
  <si>
    <t xml:space="preserve">CCP Locales 2022</t>
  </si>
  <si>
    <t xml:space="preserve">Nb représentants</t>
  </si>
  <si>
    <t xml:space="preserve">type de scrutin</t>
  </si>
  <si>
    <t xml:space="preserve">CCP Locales 2026</t>
  </si>
  <si>
    <t xml:space="preserve">CCP locale de l’établissement </t>
  </si>
  <si>
    <t xml:space="preserve">populations de contractuels rattachés aux CCP</t>
  </si>
  <si>
    <t xml:space="preserve">CCP de l’OFB</t>
  </si>
  <si>
    <t xml:space="preserve">contractuels régis par le quasi statut des EP de l’environnement
contractuels recrutés par les EP sur la base des articles : 4 et 6 de la loi n° 84-16 du 11 janvier 1984</t>
  </si>
  <si>
    <t xml:space="preserve">5 + 5</t>
  </si>
  <si>
    <t xml:space="preserve">4 à 5</t>
  </si>
  <si>
    <t xml:space="preserve">5 à 6</t>
  </si>
  <si>
    <t xml:space="preserve">5+5</t>
  </si>
  <si>
    <t xml:space="preserve">CCP du Parc National de la Réunion</t>
  </si>
  <si>
    <t xml:space="preserve">3 + 3</t>
  </si>
  <si>
    <t xml:space="preserve">3 à 4</t>
  </si>
  <si>
    <t xml:space="preserve">2 à 3</t>
  </si>
  <si>
    <t xml:space="preserve">CCP du Conservatoire de l’espace littoral et des rivages lacustres (CELRL)</t>
  </si>
  <si>
    <t xml:space="preserve">CCP du Parc amazonien de Guyane</t>
  </si>
  <si>
    <t xml:space="preserve">CCP de l’ENPC</t>
  </si>
  <si>
    <t xml:space="preserve">Agents contractuels recrutés par l’ENPC sur la base des articles 4 ou 6 de la loi du 11 janvier 1984</t>
  </si>
  <si>
    <t xml:space="preserve">CCP de l’ENTPE</t>
  </si>
  <si>
    <t xml:space="preserve">Agents contractuels recrutés par l’ENTPE sur la base des articles 4 ou 6 de la loi du 11 janvier 1984</t>
  </si>
  <si>
    <t xml:space="preserve">1 à 2</t>
  </si>
  <si>
    <t xml:space="preserve">CCP de l’ENIM</t>
  </si>
  <si>
    <t xml:space="preserve">Agents contractuels recrutés par l’ENIM sur la base des articles 4 ou 6 de la loi du 11 janvier 1984</t>
  </si>
  <si>
    <t xml:space="preserve">CCP de l’ENSM</t>
  </si>
  <si>
    <t xml:space="preserve">Agents contractuels recrutés par l’ENSM sur la base des articles 4 ou 6 de la loi du 11 janvier 1984</t>
  </si>
  <si>
    <t xml:space="preserve">CCP de l’agence de l’eau Adour-Garonne</t>
  </si>
  <si>
    <t xml:space="preserve">agents recrutés par les agences de l’eau en application du décret 2007-832 du 11 mai 2007</t>
  </si>
  <si>
    <t xml:space="preserve">CCP de l’agence de l’eau Artois-Picardie</t>
  </si>
  <si>
    <t xml:space="preserve">CCP de l’agence de l’eau Loire Bretagne</t>
  </si>
  <si>
    <t xml:space="preserve">CCP de l’agence de l’eau Rhin-Meuse</t>
  </si>
  <si>
    <t xml:space="preserve">CCP de l’agence de l’eau Rhône-Méditerranée et Corse</t>
  </si>
  <si>
    <t xml:space="preserve">CCP de l’agence de l’eau Seine Normandie</t>
  </si>
  <si>
    <t xml:space="preserve">CCP de l’ANAH</t>
  </si>
  <si>
    <t xml:space="preserve">Agents contractuels recrutés par l’ANAH sur la base des articles 4 ou 6 de la loi du 11 janvier 1984</t>
  </si>
  <si>
    <t xml:space="preserve">CCP des contractuels de l’IGN</t>
  </si>
  <si>
    <t xml:space="preserve">Agents contractuels recrutés par l’IGN sur la base des articles 4 ou 6 de la loi du 11 janvier 1984</t>
  </si>
  <si>
    <t xml:space="preserve">CCP de Météo France</t>
  </si>
  <si>
    <t xml:space="preserve">agents non titulaires régis par les dispositions du décret du 16 juin 1948, décret du 9 décembre 1959 ou décret du 17 janvier 1986</t>
  </si>
  <si>
    <t xml:space="preserve">CCP de VNF</t>
  </si>
  <si>
    <t xml:space="preserve">tous contractuels recrutés par VNF (y compris médecins de prévention et Berkani DP)</t>
  </si>
  <si>
    <t xml:space="preserve">#VALEUR !</t>
  </si>
  <si>
    <t xml:space="preserve">sigle </t>
  </si>
  <si>
    <t xml:space="preserve">CCP des agents contractuels de l’ANCT (ex CCP du CGET)</t>
  </si>
  <si>
    <t xml:space="preserve">tous contractuels recrutés et gérés par l’ANCT </t>
  </si>
  <si>
    <t xml:space="preserve">5 + 5 </t>
  </si>
  <si>
    <t xml:space="preserve">6 à 7</t>
  </si>
  <si>
    <t xml:space="preserve">CCP des contractuels du CEREMA</t>
  </si>
  <si>
    <t xml:space="preserve">tous contractuels recrutés et gérés par le CEREMA</t>
  </si>
  <si>
    <t xml:space="preserve">CCP AC ENAC</t>
  </si>
  <si>
    <t xml:space="preserve">tous contractuels recrutés et gérés par l’ENAC</t>
  </si>
  <si>
    <t xml:space="preserve">CCP ACNUSA</t>
  </si>
  <si>
    <t xml:space="preserve">1 + 1</t>
  </si>
  <si>
    <t xml:space="preserve">sigle</t>
  </si>
  <si>
    <t xml:space="preserve">1+1</t>
  </si>
  <si>
    <t xml:space="preserve">?</t>
  </si>
  <si>
    <t xml:space="preserve">CCP ASN</t>
  </si>
  <si>
    <t xml:space="preserve">CCP CRE</t>
  </si>
  <si>
    <t xml:space="preserve">CCP CNDP</t>
  </si>
  <si>
    <t xml:space="preserve">Liste des CCOPA 2022 </t>
  </si>
  <si>
    <t xml:space="preserve">Effectifs mai 2025</t>
  </si>
  <si>
    <t xml:space="preserve">Effectifs 2030 (*)</t>
  </si>
  <si>
    <t xml:space="preserve">Liste des CCOPA 2026</t>
  </si>
  <si>
    <t xml:space="preserve">agents couverts par la CCOPA</t>
  </si>
  <si>
    <t xml:space="preserve">Structure pilote de la CCOPA</t>
  </si>
  <si>
    <t xml:space="preserve">Effectifs 2025</t>
  </si>
  <si>
    <t xml:space="preserve">CCOPA de la DREAL Grand Est</t>
  </si>
  <si>
    <t xml:space="preserve">CCOPA Grand Est</t>
  </si>
  <si>
    <t xml:space="preserve">agents DREAL GE, DIR Est, MADSLD</t>
  </si>
  <si>
    <t xml:space="preserve">DREAL Grand Est</t>
  </si>
  <si>
    <t xml:space="preserve">3+3</t>
  </si>
  <si>
    <t xml:space="preserve">CCOPA de la DIR Est</t>
  </si>
  <si>
    <t xml:space="preserve">CCOPA de la DIR Nord Ouest</t>
  </si>
  <si>
    <t xml:space="preserve">CCOPA Nord Ouest</t>
  </si>
  <si>
    <t xml:space="preserve">agents DIR Nord Ouest, DIRM MEMN, DREAL Normandie</t>
  </si>
  <si>
    <t xml:space="preserve">DIR Nord Ouest</t>
  </si>
  <si>
    <t xml:space="preserve">CCOPA de la DIRM MEMN</t>
  </si>
  <si>
    <t xml:space="preserve">CCOPA de la DREAL Hauts de France</t>
  </si>
  <si>
    <t xml:space="preserve">CCOPA Hauts de France</t>
  </si>
  <si>
    <t xml:space="preserve">agents DREAL HdF, MADSLD,DIR Nord </t>
  </si>
  <si>
    <t xml:space="preserve">DIR Nord </t>
  </si>
  <si>
    <t xml:space="preserve">CCOPA de la DIR Nord </t>
  </si>
  <si>
    <t xml:space="preserve">CCOPA de la DREAL Occitanie</t>
  </si>
  <si>
    <t xml:space="preserve">CCOPA Occitanie</t>
  </si>
  <si>
    <t xml:space="preserve">agents DREAL Occ, MADSLD,DIR SO </t>
  </si>
  <si>
    <t xml:space="preserve">DREAL Occitanie</t>
  </si>
  <si>
    <t xml:space="preserve">CCOPA de la DIR Sud-Ouest </t>
  </si>
  <si>
    <t xml:space="preserve">CCOPA de la DREAL Nouvelle Aquitaine</t>
  </si>
  <si>
    <t xml:space="preserve">CCOPA Nouvelle Aquitaine</t>
  </si>
  <si>
    <t xml:space="preserve">agents DREAL NA, MADSLD,DIR CO,DIRM SA, DIR A </t>
  </si>
  <si>
    <t xml:space="preserve">DREAL Nouvelle Aquitaine</t>
  </si>
  <si>
    <t xml:space="preserve">CCOPA de la DIR Atlantique</t>
  </si>
  <si>
    <t xml:space="preserve">CCOPA de la DIRM Sud Atlantique</t>
  </si>
  <si>
    <t xml:space="preserve">CCOPA de la DIR Centre Ouest</t>
  </si>
  <si>
    <t xml:space="preserve">CCOPA de la DREAL Centre Val de Loire</t>
  </si>
  <si>
    <t xml:space="preserve">CCOPA Centre Val de Loire</t>
  </si>
  <si>
    <t xml:space="preserve">agents DREAL CVL, MADSLD</t>
  </si>
  <si>
    <t xml:space="preserve"> DREAL Centre Val de Loire</t>
  </si>
  <si>
    <t xml:space="preserve">CCOPA de la DREAL Bretagne</t>
  </si>
  <si>
    <t xml:space="preserve">CCOPA Bretagne</t>
  </si>
  <si>
    <t xml:space="preserve">agents DREAL Bre, MADSLD,DIR Ouest</t>
  </si>
  <si>
    <t xml:space="preserve">DIR Ouest</t>
  </si>
  <si>
    <t xml:space="preserve">CCOPA de la DIR Ouest</t>
  </si>
  <si>
    <t xml:space="preserve">CCOPA de la DREAL Bourgogne Franche Comté</t>
  </si>
  <si>
    <t xml:space="preserve">CCOPA Auvergne Rhône Alpes</t>
  </si>
  <si>
    <t xml:space="preserve">agents DREAL BFC,DREAL AURA, MADSLD,DIR CE,DIR MC,STRMTG, ENTPE</t>
  </si>
  <si>
    <t xml:space="preserve">DIR Centre Est</t>
  </si>
  <si>
    <t xml:space="preserve">CCOPA de la DREAL Auvergne Rhône Alpes</t>
  </si>
  <si>
    <t xml:space="preserve">CCOPA de la DIR Centre Est</t>
  </si>
  <si>
    <t xml:space="preserve">CCOPA de la DIR Massif Central</t>
  </si>
  <si>
    <t xml:space="preserve">CCOPA de la DREAL PACA </t>
  </si>
  <si>
    <t xml:space="preserve">CCOPA PACA </t>
  </si>
  <si>
    <t xml:space="preserve">agents DREAL PACA, DREAL Corse, MADSLD,DIR Méd, DIRM Méd</t>
  </si>
  <si>
    <t xml:space="preserve">DREAL PACA</t>
  </si>
  <si>
    <t xml:space="preserve">CCOPA de la DIR Méditerranée</t>
  </si>
  <si>
    <t xml:space="preserve">CCOPA de la DREAL Corse</t>
  </si>
  <si>
    <t xml:space="preserve">CCOPA de la DIRM Méditerranée</t>
  </si>
  <si>
    <t xml:space="preserve">CCOPA de la DREAL Pays de la Loire</t>
  </si>
  <si>
    <t xml:space="preserve">CCOPA Pays de la Loire</t>
  </si>
  <si>
    <t xml:space="preserve">agents DREAL PdL, MADSLD,DIRM NAMO</t>
  </si>
  <si>
    <t xml:space="preserve">DIRM NAMO</t>
  </si>
  <si>
    <t xml:space="preserve">CCOPA de la DIRM NAMO</t>
  </si>
  <si>
    <t xml:space="preserve">CCOPA fusionnée des DEAL Réunion /Mayotte</t>
  </si>
  <si>
    <t xml:space="preserve">CCOPA Outre-Mer  </t>
  </si>
  <si>
    <t xml:space="preserve">agents DEAL Guadeloupe, Martinique, Réunion, Mayotte </t>
  </si>
  <si>
    <t xml:space="preserve">DEAL Guadeloupe</t>
  </si>
  <si>
    <t xml:space="preserve">CCOPA de la DEAL Martinique </t>
  </si>
  <si>
    <t xml:space="preserve">CCOPA de la DEAL Guadeloupe</t>
  </si>
  <si>
    <t xml:space="preserve">CCOPA de la DGTM Guyane</t>
  </si>
  <si>
    <t xml:space="preserve">agents DGTM Guyane</t>
  </si>
  <si>
    <t xml:space="preserve">CCOPA de la DRIEAT/DIRIF</t>
  </si>
  <si>
    <t xml:space="preserve">CCOPA Ile de France </t>
  </si>
  <si>
    <t xml:space="preserve">agents DRIEAT, AC, MADSLD, OFB, UGE</t>
  </si>
  <si>
    <t xml:space="preserve">DRIEAT</t>
  </si>
  <si>
    <t xml:space="preserve">CCOPA de la DGAC</t>
  </si>
  <si>
    <t xml:space="preserve">agents DGAC</t>
  </si>
  <si>
    <t xml:space="preserve">DGAC</t>
  </si>
  <si>
    <t xml:space="preserve">CCOPA de la DT VNF Nord Pas de Calais</t>
  </si>
  <si>
    <t xml:space="preserve">CCOPA DT VNF Nord Pas de Calais</t>
  </si>
  <si>
    <t xml:space="preserve">agents DT VNF Nord Pas de Calais</t>
  </si>
  <si>
    <t xml:space="preserve"> DT VNF Nord Pas de Calais</t>
  </si>
  <si>
    <t xml:space="preserve">CCOPA de la DT VNF Bassin de la Seine</t>
  </si>
  <si>
    <t xml:space="preserve">agents DT VNF Bassin de la Seine</t>
  </si>
  <si>
    <t xml:space="preserve">DT VNF Bassin de la Seine</t>
  </si>
  <si>
    <t xml:space="preserve">CCOPA de la DT VNF Nord Est</t>
  </si>
  <si>
    <t xml:space="preserve">CCOPA DT VNF Nord Est</t>
  </si>
  <si>
    <t xml:space="preserve">agents DT VNF Nord Est</t>
  </si>
  <si>
    <t xml:space="preserve">DT VNF Nord Est</t>
  </si>
  <si>
    <t xml:space="preserve">CCOPA de la DT VNF Centre Bourgogne </t>
  </si>
  <si>
    <t xml:space="preserve">agents DT VNFCentre Bourgogne </t>
  </si>
  <si>
    <t xml:space="preserve">DT VNFCentre Bourgogne </t>
  </si>
  <si>
    <t xml:space="preserve">CCOPA de la DT VNF Rhône Saone</t>
  </si>
  <si>
    <t xml:space="preserve">agents DT VNF Rhône Saône</t>
  </si>
  <si>
    <t xml:space="preserve">DT VNF Rhône Saône</t>
  </si>
  <si>
    <t xml:space="preserve">CCOPA de la DT VNF Sud Ouest</t>
  </si>
  <si>
    <t xml:space="preserve">agents DT VNF Sud Ouest</t>
  </si>
  <si>
    <t xml:space="preserve">DT VNF Sud Ouest</t>
  </si>
  <si>
    <t xml:space="preserve">CCOPA de la DT VNF Strasbourg</t>
  </si>
  <si>
    <t xml:space="preserve">agents DT VNF Strasbourg</t>
  </si>
  <si>
    <t xml:space="preserve">DT VNF Strasbourg</t>
  </si>
  <si>
    <t xml:space="preserve">CCOPA du CEREMA</t>
  </si>
  <si>
    <t xml:space="preserve">agents CEREMA</t>
  </si>
  <si>
    <t xml:space="preserve">CEREMA</t>
  </si>
  <si>
    <t xml:space="preserve">Commissions d’avancement des Ouvriers de l’État</t>
  </si>
  <si>
    <t xml:space="preserve">Liste des CAO 2022 </t>
  </si>
  <si>
    <t xml:space="preserve">Liste des CAO 2026 </t>
  </si>
  <si>
    <t xml:space="preserve">CAO DGAC</t>
  </si>
  <si>
    <t xml:space="preserve">CAO ENAC</t>
  </si>
  <si>
    <t xml:space="preserve">CAO Météo-France</t>
  </si>
  <si>
    <t xml:space="preserve">CAO IGN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</si>
</sst>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\ %"/>
    <numFmt numFmtId="166" formatCode="0\ %"/>
    <numFmt numFmtId="167" formatCode="0.00\ %"/>
    <numFmt numFmtId="168" formatCode="_-* #,##0.00_-;\-* #,##0.00_-;_-* \-??_-;_-@_-"/>
    <numFmt numFmtId="169" formatCode="#,##0.00_ ;\-#,##0.00\ "/>
    <numFmt numFmtId="170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b val="true"/>
      <i val="true"/>
      <sz val="12"/>
      <color rgb="FFFF3333"/>
      <name val="Arial"/>
      <family val="2"/>
      <charset val="1"/>
    </font>
    <font>
      <b val="true"/>
      <sz val="10"/>
      <color rgb="FF000000"/>
      <name val="Calibri"/>
      <family val="2"/>
      <charset val="1"/>
    </font>
    <font>
      <i val="true"/>
      <strike val="true"/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i val="true"/>
      <sz val="10"/>
      <color theme="1"/>
      <name val="Arial"/>
      <family val="2"/>
      <charset val="1"/>
    </font>
    <font>
      <sz val="11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EDCE6"/>
        <bgColor rgb="FFCCCCCC"/>
      </patternFill>
    </fill>
    <fill>
      <patternFill patternType="solid">
        <fgColor rgb="FFD8F9AD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BFBFBF"/>
      </patternFill>
    </fill>
    <fill>
      <patternFill patternType="solid">
        <fgColor rgb="FFB2B2B2"/>
        <bgColor rgb="FFBFBFBF"/>
      </patternFill>
    </fill>
    <fill>
      <patternFill patternType="solid">
        <fgColor theme="0" tint="-0.25"/>
        <bgColor rgb="FFCCCC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6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DCE6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9A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9"/>
  <sheetViews>
    <sheetView showFormulas="false" showGridLines="true" showRowColHeaders="true" showZeros="true" rightToLeft="false" tabSelected="false" showOutlineSymbols="true" defaultGridColor="true" view="normal" topLeftCell="C13" colorId="64" zoomScale="70" zoomScaleNormal="70" zoomScalePageLayoutView="100" workbookViewId="0">
      <selection pane="topLeft" activeCell="AC25" activeCellId="0" sqref="AC25"/>
    </sheetView>
  </sheetViews>
  <sheetFormatPr defaultColWidth="10.71484375" defaultRowHeight="15" customHeight="false" zeroHeight="false" outlineLevelRow="0" outlineLevelCol="0"/>
  <cols>
    <col collapsed="false" customWidth="true" hidden="true" outlineLevel="0" max="1" min="1" style="0" width="47.14"/>
    <col collapsed="false" customWidth="true" hidden="true" outlineLevel="0" max="2" min="2" style="0" width="18"/>
    <col collapsed="false" customWidth="true" hidden="false" outlineLevel="0" max="3" min="3" style="1" width="2.15"/>
    <col collapsed="false" customWidth="true" hidden="false" outlineLevel="0" max="4" min="4" style="0" width="44.29"/>
    <col collapsed="false" customWidth="true" hidden="false" outlineLevel="0" max="5" min="5" style="0" width="19.71"/>
    <col collapsed="false" customWidth="true" hidden="true" outlineLevel="0" max="7" min="7" style="0" width="15.71"/>
    <col collapsed="false" customWidth="true" hidden="true" outlineLevel="0" max="13" min="8" style="0" width="11.43"/>
    <col collapsed="false" customWidth="true" hidden="false" outlineLevel="0" max="14" min="14" style="0" width="2.71"/>
    <col collapsed="false" customWidth="true" hidden="false" outlineLevel="0" max="15" min="15" style="0" width="43.86"/>
    <col collapsed="false" customWidth="true" hidden="false" outlineLevel="0" max="25" min="16" style="0" width="13.86"/>
    <col collapsed="false" customWidth="true" hidden="false" outlineLevel="0" max="26" min="26" style="0" width="2.86"/>
  </cols>
  <sheetData>
    <row r="1" customFormat="false" ht="35.25" hidden="false" customHeight="true" outlineLevel="0" collapsed="false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</row>
    <row r="2" customFormat="false" ht="23.85" hidden="true" customHeight="false" outlineLevel="0" collapsed="false">
      <c r="A2" s="4" t="s">
        <v>1</v>
      </c>
      <c r="B2" s="5" t="s">
        <v>2</v>
      </c>
      <c r="C2" s="6"/>
      <c r="D2" s="6"/>
      <c r="E2" s="3"/>
      <c r="F2" s="3"/>
      <c r="G2" s="3"/>
      <c r="H2" s="3"/>
      <c r="I2" s="3"/>
      <c r="J2" s="3"/>
      <c r="K2" s="3"/>
      <c r="L2" s="3"/>
      <c r="M2" s="3"/>
    </row>
    <row r="3" customFormat="false" ht="15" hidden="true" customHeight="false" outlineLevel="0" collapsed="false">
      <c r="A3" s="7" t="s">
        <v>3</v>
      </c>
      <c r="B3" s="8" t="s">
        <v>4</v>
      </c>
      <c r="C3" s="6"/>
      <c r="D3" s="6"/>
      <c r="E3" s="3"/>
      <c r="F3" s="3"/>
      <c r="G3" s="3"/>
      <c r="H3" s="3"/>
      <c r="I3" s="3"/>
      <c r="J3" s="3"/>
      <c r="K3" s="3"/>
      <c r="L3" s="3"/>
      <c r="M3" s="3"/>
    </row>
    <row r="4" customFormat="false" ht="15" hidden="true" customHeight="false" outlineLevel="0" collapsed="false">
      <c r="A4" s="7" t="s">
        <v>5</v>
      </c>
      <c r="B4" s="8" t="s">
        <v>6</v>
      </c>
      <c r="C4" s="6"/>
      <c r="D4" s="6"/>
      <c r="E4" s="3"/>
      <c r="F4" s="3"/>
      <c r="G4" s="3"/>
      <c r="H4" s="3"/>
      <c r="I4" s="3"/>
      <c r="J4" s="3"/>
      <c r="K4" s="3"/>
      <c r="L4" s="3"/>
      <c r="M4" s="3"/>
    </row>
    <row r="5" customFormat="false" ht="15" hidden="true" customHeight="false" outlineLevel="0" collapsed="false">
      <c r="A5" s="7" t="s">
        <v>7</v>
      </c>
      <c r="B5" s="8" t="s">
        <v>8</v>
      </c>
      <c r="C5" s="6"/>
      <c r="D5" s="6"/>
      <c r="E5" s="3"/>
      <c r="F5" s="3"/>
      <c r="G5" s="3"/>
      <c r="H5" s="3"/>
      <c r="I5" s="3"/>
      <c r="J5" s="3"/>
      <c r="K5" s="3"/>
      <c r="L5" s="3"/>
      <c r="M5" s="3"/>
    </row>
    <row r="6" customFormat="false" ht="17.25" hidden="true" customHeight="true" outlineLevel="0" collapsed="false">
      <c r="A6" s="7" t="s">
        <v>9</v>
      </c>
      <c r="B6" s="8" t="s">
        <v>10</v>
      </c>
      <c r="C6" s="6"/>
      <c r="D6" s="6"/>
      <c r="E6" s="3"/>
      <c r="F6" s="3"/>
      <c r="G6" s="3"/>
      <c r="H6" s="3"/>
      <c r="I6" s="3"/>
      <c r="J6" s="3"/>
      <c r="K6" s="3"/>
      <c r="L6" s="3"/>
      <c r="M6" s="3"/>
    </row>
    <row r="7" customFormat="false" ht="15" hidden="false" customHeight="false" outlineLevel="0" collapsed="false">
      <c r="A7" s="9"/>
      <c r="B7" s="9"/>
      <c r="C7" s="6"/>
      <c r="D7" s="6"/>
      <c r="E7" s="3"/>
      <c r="F7" s="3"/>
      <c r="G7" s="3"/>
      <c r="H7" s="3"/>
      <c r="I7" s="3"/>
      <c r="J7" s="3"/>
      <c r="K7" s="3"/>
      <c r="L7" s="3"/>
      <c r="M7" s="3"/>
    </row>
    <row r="8" customFormat="false" ht="42.75" hidden="false" customHeight="true" outlineLevel="0" collapsed="false">
      <c r="A8" s="10" t="s">
        <v>11</v>
      </c>
      <c r="B8" s="10" t="s">
        <v>12</v>
      </c>
      <c r="C8" s="11"/>
      <c r="D8" s="12" t="s">
        <v>13</v>
      </c>
      <c r="E8" s="13" t="s">
        <v>14</v>
      </c>
      <c r="F8" s="13" t="s">
        <v>15</v>
      </c>
      <c r="G8" s="13" t="s">
        <v>16</v>
      </c>
      <c r="H8" s="13" t="s">
        <v>17</v>
      </c>
      <c r="I8" s="13" t="s">
        <v>18</v>
      </c>
      <c r="J8" s="13" t="s">
        <v>19</v>
      </c>
      <c r="K8" s="13" t="s">
        <v>20</v>
      </c>
      <c r="L8" s="13" t="s">
        <v>21</v>
      </c>
      <c r="M8" s="13" t="s">
        <v>22</v>
      </c>
      <c r="O8" s="14" t="s">
        <v>23</v>
      </c>
      <c r="P8" s="15" t="s">
        <v>24</v>
      </c>
      <c r="Q8" s="15" t="s">
        <v>25</v>
      </c>
      <c r="R8" s="15" t="s">
        <v>26</v>
      </c>
      <c r="S8" s="14" t="s">
        <v>14</v>
      </c>
      <c r="T8" s="14" t="s">
        <v>14</v>
      </c>
      <c r="U8" s="15" t="s">
        <v>17</v>
      </c>
      <c r="V8" s="15" t="s">
        <v>19</v>
      </c>
      <c r="W8" s="15" t="s">
        <v>20</v>
      </c>
      <c r="X8" s="15" t="s">
        <v>21</v>
      </c>
      <c r="Y8" s="15" t="s">
        <v>22</v>
      </c>
    </row>
    <row r="9" customFormat="false" ht="42.75" hidden="false" customHeight="true" outlineLevel="0" collapsed="false">
      <c r="A9" s="10"/>
      <c r="B9" s="10"/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O9" s="14"/>
      <c r="P9" s="15"/>
      <c r="Q9" s="15"/>
      <c r="R9" s="15"/>
      <c r="S9" s="14"/>
      <c r="T9" s="14"/>
      <c r="U9" s="15"/>
      <c r="V9" s="15"/>
      <c r="W9" s="15"/>
      <c r="X9" s="15"/>
      <c r="Y9" s="15"/>
    </row>
    <row r="10" customFormat="false" ht="33" hidden="false" customHeight="true" outlineLevel="0" collapsed="false">
      <c r="A10" s="16" t="s">
        <v>27</v>
      </c>
      <c r="B10" s="17"/>
      <c r="C10" s="18"/>
      <c r="D10" s="19" t="s">
        <v>28</v>
      </c>
      <c r="E10" s="20" t="s">
        <v>8</v>
      </c>
      <c r="F10" s="21" t="n">
        <v>2151</v>
      </c>
      <c r="G10" s="21" t="n">
        <v>1482</v>
      </c>
      <c r="H10" s="22" t="n">
        <v>0.689</v>
      </c>
      <c r="I10" s="21" t="n">
        <v>669</v>
      </c>
      <c r="J10" s="22" t="n">
        <v>0.311</v>
      </c>
      <c r="K10" s="21" t="n">
        <v>5.51</v>
      </c>
      <c r="L10" s="21" t="n">
        <v>2.49</v>
      </c>
      <c r="M10" s="21" t="s">
        <v>29</v>
      </c>
      <c r="O10" s="19" t="s">
        <v>28</v>
      </c>
      <c r="P10" s="23" t="n">
        <v>1309</v>
      </c>
      <c r="Q10" s="23" t="n">
        <v>673</v>
      </c>
      <c r="R10" s="23" t="n">
        <v>1982</v>
      </c>
      <c r="S10" s="24" t="s">
        <v>30</v>
      </c>
      <c r="T10" s="24" t="n">
        <v>8</v>
      </c>
      <c r="U10" s="25" t="n">
        <f aca="false">+P10/R10</f>
        <v>0.660443995963673</v>
      </c>
      <c r="V10" s="26" t="n">
        <f aca="false">1-U10</f>
        <v>0.339556004036327</v>
      </c>
      <c r="W10" s="27" t="n">
        <f aca="false">U10*T10</f>
        <v>5.28355196770939</v>
      </c>
      <c r="X10" s="27" t="n">
        <f aca="false">V10*T10</f>
        <v>2.71644803229062</v>
      </c>
      <c r="Y10" s="28" t="s">
        <v>31</v>
      </c>
    </row>
    <row r="11" customFormat="false" ht="33.75" hidden="false" customHeight="true" outlineLevel="0" collapsed="false">
      <c r="A11" s="16" t="s">
        <v>32</v>
      </c>
      <c r="B11" s="29"/>
      <c r="C11" s="18"/>
      <c r="D11" s="30" t="s">
        <v>27</v>
      </c>
      <c r="E11" s="20"/>
      <c r="F11" s="21"/>
      <c r="G11" s="21"/>
      <c r="H11" s="22"/>
      <c r="I11" s="21"/>
      <c r="J11" s="22"/>
      <c r="K11" s="21"/>
      <c r="L11" s="21"/>
      <c r="M11" s="21"/>
      <c r="O11" s="30" t="s">
        <v>27</v>
      </c>
      <c r="P11" s="23"/>
      <c r="Q11" s="23"/>
      <c r="R11" s="23"/>
      <c r="S11" s="24"/>
      <c r="T11" s="24"/>
      <c r="U11" s="25"/>
      <c r="V11" s="26"/>
      <c r="W11" s="27"/>
      <c r="X11" s="27"/>
      <c r="Y11" s="28"/>
    </row>
    <row r="12" customFormat="false" ht="39" hidden="false" customHeight="true" outlineLevel="0" collapsed="false">
      <c r="A12" s="31" t="s">
        <v>33</v>
      </c>
      <c r="B12" s="29"/>
      <c r="C12" s="18"/>
      <c r="D12" s="30" t="s">
        <v>32</v>
      </c>
      <c r="E12" s="20"/>
      <c r="F12" s="21"/>
      <c r="G12" s="21"/>
      <c r="H12" s="22"/>
      <c r="I12" s="21"/>
      <c r="J12" s="22"/>
      <c r="K12" s="21"/>
      <c r="L12" s="21"/>
      <c r="M12" s="21"/>
      <c r="O12" s="30" t="s">
        <v>32</v>
      </c>
      <c r="P12" s="23"/>
      <c r="Q12" s="23"/>
      <c r="R12" s="23"/>
      <c r="S12" s="24"/>
      <c r="T12" s="24"/>
      <c r="U12" s="25"/>
      <c r="V12" s="26"/>
      <c r="W12" s="27"/>
      <c r="X12" s="27"/>
      <c r="Y12" s="28"/>
    </row>
    <row r="13" customFormat="false" ht="49.5" hidden="false" customHeight="true" outlineLevel="0" collapsed="false">
      <c r="A13" s="16" t="s">
        <v>34</v>
      </c>
      <c r="B13" s="29"/>
      <c r="C13" s="18"/>
      <c r="D13" s="30" t="s">
        <v>35</v>
      </c>
      <c r="E13" s="20"/>
      <c r="F13" s="21"/>
      <c r="G13" s="21"/>
      <c r="H13" s="22"/>
      <c r="I13" s="21"/>
      <c r="J13" s="22"/>
      <c r="K13" s="21"/>
      <c r="L13" s="21"/>
      <c r="M13" s="21"/>
      <c r="O13" s="32" t="s">
        <v>35</v>
      </c>
      <c r="P13" s="23"/>
      <c r="Q13" s="23"/>
      <c r="R13" s="23"/>
      <c r="S13" s="24"/>
      <c r="T13" s="24"/>
      <c r="U13" s="25"/>
      <c r="V13" s="26"/>
      <c r="W13" s="27"/>
      <c r="X13" s="27"/>
      <c r="Y13" s="28"/>
    </row>
    <row r="14" customFormat="false" ht="46.5" hidden="false" customHeight="true" outlineLevel="0" collapsed="false">
      <c r="A14" s="16" t="s">
        <v>36</v>
      </c>
      <c r="B14" s="29"/>
      <c r="C14" s="18"/>
      <c r="D14" s="30" t="s">
        <v>34</v>
      </c>
      <c r="E14" s="20"/>
      <c r="F14" s="21"/>
      <c r="G14" s="21"/>
      <c r="H14" s="22"/>
      <c r="I14" s="21"/>
      <c r="J14" s="22"/>
      <c r="K14" s="21"/>
      <c r="L14" s="21"/>
      <c r="M14" s="21"/>
      <c r="O14" s="30" t="s">
        <v>34</v>
      </c>
      <c r="P14" s="23"/>
      <c r="Q14" s="23"/>
      <c r="R14" s="23"/>
      <c r="S14" s="24"/>
      <c r="T14" s="24"/>
      <c r="U14" s="25"/>
      <c r="V14" s="26"/>
      <c r="W14" s="27"/>
      <c r="X14" s="27"/>
      <c r="Y14" s="28"/>
    </row>
    <row r="15" customFormat="false" ht="37.5" hidden="false" customHeight="true" outlineLevel="0" collapsed="false">
      <c r="A15" s="16" t="s">
        <v>37</v>
      </c>
      <c r="B15" s="17"/>
      <c r="C15" s="18"/>
      <c r="D15" s="33" t="s">
        <v>36</v>
      </c>
      <c r="E15" s="20"/>
      <c r="F15" s="21"/>
      <c r="G15" s="21"/>
      <c r="H15" s="22"/>
      <c r="I15" s="21"/>
      <c r="J15" s="22"/>
      <c r="K15" s="21"/>
      <c r="L15" s="21"/>
      <c r="M15" s="21"/>
      <c r="O15" s="33" t="s">
        <v>36</v>
      </c>
      <c r="P15" s="23"/>
      <c r="Q15" s="23"/>
      <c r="R15" s="23"/>
      <c r="S15" s="24"/>
      <c r="T15" s="24"/>
      <c r="U15" s="25"/>
      <c r="V15" s="26"/>
      <c r="W15" s="27"/>
      <c r="X15" s="27"/>
      <c r="Y15" s="28"/>
    </row>
    <row r="16" s="34" customFormat="true" ht="15" hidden="false" customHeight="fals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customFormat="false" ht="33" hidden="false" customHeight="true" outlineLevel="0" collapsed="false">
      <c r="A17" s="35" t="s">
        <v>38</v>
      </c>
      <c r="B17" s="17"/>
      <c r="C17" s="18"/>
      <c r="D17" s="19" t="s">
        <v>39</v>
      </c>
      <c r="E17" s="17" t="s">
        <v>4</v>
      </c>
      <c r="F17" s="17" t="n">
        <v>9981</v>
      </c>
      <c r="G17" s="36" t="n">
        <v>5643</v>
      </c>
      <c r="H17" s="37" t="n">
        <v>0.5654</v>
      </c>
      <c r="I17" s="38" t="n">
        <v>4338</v>
      </c>
      <c r="J17" s="37" t="n">
        <v>0.4346</v>
      </c>
      <c r="K17" s="38" t="n">
        <v>9.05</v>
      </c>
      <c r="L17" s="39" t="n">
        <v>6.95</v>
      </c>
      <c r="M17" s="17" t="s">
        <v>29</v>
      </c>
      <c r="O17" s="19" t="s">
        <v>39</v>
      </c>
      <c r="P17" s="23" t="n">
        <v>5289</v>
      </c>
      <c r="Q17" s="23" t="n">
        <v>4819</v>
      </c>
      <c r="R17" s="23" t="n">
        <v>10108</v>
      </c>
      <c r="S17" s="24" t="s">
        <v>40</v>
      </c>
      <c r="T17" s="24" t="n">
        <v>16</v>
      </c>
      <c r="U17" s="25" t="n">
        <f aca="false">+P17/R17</f>
        <v>0.523248911753067</v>
      </c>
      <c r="V17" s="26" t="n">
        <f aca="false">1-U17</f>
        <v>0.476751088246933</v>
      </c>
      <c r="W17" s="27" t="n">
        <f aca="false">U17*T17</f>
        <v>8.37198258804907</v>
      </c>
      <c r="X17" s="27" t="n">
        <f aca="false">V17*T17</f>
        <v>7.62801741195093</v>
      </c>
      <c r="Y17" s="28" t="s">
        <v>31</v>
      </c>
    </row>
    <row r="18" customFormat="false" ht="39" hidden="false" customHeight="true" outlineLevel="0" collapsed="false">
      <c r="A18" s="35" t="s">
        <v>41</v>
      </c>
      <c r="B18" s="29"/>
      <c r="C18" s="18"/>
      <c r="D18" s="40" t="s">
        <v>38</v>
      </c>
      <c r="E18" s="17"/>
      <c r="F18" s="17"/>
      <c r="G18" s="36"/>
      <c r="H18" s="37"/>
      <c r="I18" s="38"/>
      <c r="J18" s="37"/>
      <c r="K18" s="38"/>
      <c r="L18" s="39"/>
      <c r="M18" s="17"/>
      <c r="O18" s="30" t="s">
        <v>38</v>
      </c>
      <c r="P18" s="23"/>
      <c r="Q18" s="23"/>
      <c r="R18" s="23"/>
      <c r="S18" s="24"/>
      <c r="T18" s="24"/>
      <c r="U18" s="25"/>
      <c r="V18" s="26"/>
      <c r="W18" s="27"/>
      <c r="X18" s="27"/>
      <c r="Y18" s="28"/>
    </row>
    <row r="19" customFormat="false" ht="33.75" hidden="false" customHeight="true" outlineLevel="0" collapsed="false">
      <c r="A19" s="35" t="s">
        <v>42</v>
      </c>
      <c r="B19" s="29"/>
      <c r="C19" s="18"/>
      <c r="D19" s="40" t="s">
        <v>41</v>
      </c>
      <c r="E19" s="17"/>
      <c r="F19" s="17"/>
      <c r="G19" s="36"/>
      <c r="H19" s="37"/>
      <c r="I19" s="38"/>
      <c r="J19" s="37"/>
      <c r="K19" s="38"/>
      <c r="L19" s="39"/>
      <c r="M19" s="17"/>
      <c r="O19" s="30" t="s">
        <v>41</v>
      </c>
      <c r="P19" s="23"/>
      <c r="Q19" s="23"/>
      <c r="R19" s="23"/>
      <c r="S19" s="24"/>
      <c r="T19" s="24"/>
      <c r="U19" s="25"/>
      <c r="V19" s="26"/>
      <c r="W19" s="27"/>
      <c r="X19" s="27"/>
      <c r="Y19" s="28"/>
    </row>
    <row r="20" customFormat="false" ht="24.75" hidden="false" customHeight="true" outlineLevel="0" collapsed="false">
      <c r="A20" s="35" t="s">
        <v>43</v>
      </c>
      <c r="B20" s="29"/>
      <c r="C20" s="18"/>
      <c r="D20" s="40" t="s">
        <v>42</v>
      </c>
      <c r="E20" s="17"/>
      <c r="F20" s="17"/>
      <c r="G20" s="36"/>
      <c r="H20" s="37"/>
      <c r="I20" s="38"/>
      <c r="J20" s="37"/>
      <c r="K20" s="38"/>
      <c r="L20" s="39"/>
      <c r="M20" s="17"/>
      <c r="O20" s="30" t="s">
        <v>42</v>
      </c>
      <c r="P20" s="23"/>
      <c r="Q20" s="23"/>
      <c r="R20" s="23"/>
      <c r="S20" s="24"/>
      <c r="T20" s="24"/>
      <c r="U20" s="25"/>
      <c r="V20" s="26"/>
      <c r="W20" s="27"/>
      <c r="X20" s="27"/>
      <c r="Y20" s="28"/>
    </row>
    <row r="21" customFormat="false" ht="33" hidden="false" customHeight="true" outlineLevel="0" collapsed="false">
      <c r="A21" s="35" t="s">
        <v>44</v>
      </c>
      <c r="B21" s="17"/>
      <c r="C21" s="18"/>
      <c r="D21" s="40" t="s">
        <v>43</v>
      </c>
      <c r="E21" s="17"/>
      <c r="F21" s="17"/>
      <c r="G21" s="36"/>
      <c r="H21" s="37"/>
      <c r="I21" s="38"/>
      <c r="J21" s="37"/>
      <c r="K21" s="38"/>
      <c r="L21" s="39"/>
      <c r="M21" s="17"/>
      <c r="O21" s="30" t="s">
        <v>43</v>
      </c>
      <c r="P21" s="23"/>
      <c r="Q21" s="23"/>
      <c r="R21" s="23"/>
      <c r="S21" s="24"/>
      <c r="T21" s="24"/>
      <c r="U21" s="25"/>
      <c r="V21" s="26"/>
      <c r="W21" s="27"/>
      <c r="X21" s="27"/>
      <c r="Y21" s="28"/>
    </row>
    <row r="22" customFormat="false" ht="23.85" hidden="false" customHeight="false" outlineLevel="0" collapsed="false">
      <c r="A22" s="35" t="s">
        <v>45</v>
      </c>
      <c r="B22" s="17"/>
      <c r="C22" s="11"/>
      <c r="D22" s="40" t="s">
        <v>44</v>
      </c>
      <c r="E22" s="17"/>
      <c r="F22" s="17"/>
      <c r="G22" s="36"/>
      <c r="H22" s="37"/>
      <c r="I22" s="38"/>
      <c r="J22" s="37"/>
      <c r="K22" s="38"/>
      <c r="L22" s="39"/>
      <c r="M22" s="17"/>
      <c r="O22" s="30" t="s">
        <v>44</v>
      </c>
      <c r="P22" s="23"/>
      <c r="Q22" s="23"/>
      <c r="R22" s="23"/>
      <c r="S22" s="24"/>
      <c r="T22" s="24"/>
      <c r="U22" s="25"/>
      <c r="V22" s="26"/>
      <c r="W22" s="27"/>
      <c r="X22" s="27"/>
      <c r="Y22" s="28"/>
    </row>
    <row r="23" customFormat="false" ht="23.85" hidden="false" customHeight="false" outlineLevel="0" collapsed="false">
      <c r="A23" s="35" t="s">
        <v>46</v>
      </c>
      <c r="B23" s="21"/>
      <c r="C23" s="18"/>
      <c r="D23" s="40" t="s">
        <v>45</v>
      </c>
      <c r="E23" s="17"/>
      <c r="F23" s="17"/>
      <c r="G23" s="36"/>
      <c r="H23" s="37"/>
      <c r="I23" s="38"/>
      <c r="J23" s="37"/>
      <c r="K23" s="38"/>
      <c r="L23" s="39"/>
      <c r="M23" s="17"/>
      <c r="O23" s="30" t="s">
        <v>45</v>
      </c>
      <c r="P23" s="23"/>
      <c r="Q23" s="23"/>
      <c r="R23" s="23"/>
      <c r="S23" s="24"/>
      <c r="T23" s="24"/>
      <c r="U23" s="25"/>
      <c r="V23" s="26"/>
      <c r="W23" s="27"/>
      <c r="X23" s="27"/>
      <c r="Y23" s="28"/>
    </row>
    <row r="24" customFormat="false" ht="43.5" hidden="false" customHeight="true" outlineLevel="0" collapsed="false">
      <c r="A24" s="35" t="s">
        <v>47</v>
      </c>
      <c r="B24" s="8"/>
      <c r="C24" s="18"/>
      <c r="D24" s="40" t="s">
        <v>46</v>
      </c>
      <c r="E24" s="17"/>
      <c r="F24" s="17"/>
      <c r="G24" s="36"/>
      <c r="H24" s="37"/>
      <c r="I24" s="38"/>
      <c r="J24" s="37"/>
      <c r="K24" s="38"/>
      <c r="L24" s="39"/>
      <c r="M24" s="17"/>
      <c r="O24" s="30" t="s">
        <v>46</v>
      </c>
      <c r="P24" s="23"/>
      <c r="Q24" s="23"/>
      <c r="R24" s="23"/>
      <c r="S24" s="24"/>
      <c r="T24" s="24"/>
      <c r="U24" s="25"/>
      <c r="V24" s="26"/>
      <c r="W24" s="27"/>
      <c r="X24" s="27"/>
      <c r="Y24" s="28"/>
    </row>
    <row r="25" customFormat="false" ht="35.25" hidden="false" customHeight="true" outlineLevel="0" collapsed="false">
      <c r="A25" s="41"/>
      <c r="B25" s="8"/>
      <c r="C25" s="18"/>
      <c r="D25" s="42" t="s">
        <v>47</v>
      </c>
      <c r="E25" s="17"/>
      <c r="F25" s="17"/>
      <c r="G25" s="36"/>
      <c r="H25" s="37"/>
      <c r="I25" s="38"/>
      <c r="J25" s="37"/>
      <c r="K25" s="38"/>
      <c r="L25" s="39"/>
      <c r="M25" s="17"/>
      <c r="O25" s="43" t="s">
        <v>47</v>
      </c>
      <c r="P25" s="23"/>
      <c r="Q25" s="23"/>
      <c r="R25" s="23"/>
      <c r="S25" s="24"/>
      <c r="T25" s="24"/>
      <c r="U25" s="25"/>
      <c r="V25" s="26"/>
      <c r="W25" s="27"/>
      <c r="X25" s="27"/>
      <c r="Y25" s="28"/>
    </row>
    <row r="26" customFormat="false" ht="15" hidden="false" customHeight="fals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customFormat="false" ht="24.75" hidden="false" customHeight="true" outlineLevel="0" collapsed="false">
      <c r="A27" s="35" t="s">
        <v>48</v>
      </c>
      <c r="B27" s="21"/>
      <c r="C27" s="18"/>
      <c r="D27" s="44" t="s">
        <v>49</v>
      </c>
      <c r="E27" s="17" t="s">
        <v>10</v>
      </c>
      <c r="F27" s="17" t="n">
        <v>432</v>
      </c>
      <c r="G27" s="17" t="n">
        <v>287</v>
      </c>
      <c r="H27" s="45" t="n">
        <v>0.6644</v>
      </c>
      <c r="I27" s="17" t="n">
        <v>145</v>
      </c>
      <c r="J27" s="45" t="n">
        <v>0.3356</v>
      </c>
      <c r="K27" s="17" t="n">
        <v>2.66</v>
      </c>
      <c r="L27" s="17" t="n">
        <v>1.34</v>
      </c>
      <c r="M27" s="17" t="s">
        <v>29</v>
      </c>
      <c r="O27" s="44" t="s">
        <v>49</v>
      </c>
      <c r="P27" s="23" t="n">
        <v>244</v>
      </c>
      <c r="Q27" s="23" t="n">
        <v>140</v>
      </c>
      <c r="R27" s="23" t="n">
        <v>384</v>
      </c>
      <c r="S27" s="24" t="s">
        <v>50</v>
      </c>
      <c r="T27" s="24" t="n">
        <v>4</v>
      </c>
      <c r="U27" s="25" t="n">
        <f aca="false">+P27/R27</f>
        <v>0.635416666666667</v>
      </c>
      <c r="V27" s="26" t="n">
        <f aca="false">1-U27</f>
        <v>0.364583333333333</v>
      </c>
      <c r="W27" s="27" t="n">
        <f aca="false">U27*T27</f>
        <v>2.54166666666667</v>
      </c>
      <c r="X27" s="27" t="n">
        <f aca="false">V27*T27</f>
        <v>1.45833333333333</v>
      </c>
      <c r="Y27" s="28" t="s">
        <v>31</v>
      </c>
    </row>
    <row r="28" customFormat="false" ht="23.25" hidden="false" customHeight="true" outlineLevel="0" collapsed="false">
      <c r="A28" s="35" t="s">
        <v>51</v>
      </c>
      <c r="B28" s="8"/>
      <c r="C28" s="18"/>
      <c r="D28" s="30" t="s">
        <v>48</v>
      </c>
      <c r="E28" s="17"/>
      <c r="F28" s="17"/>
      <c r="G28" s="17"/>
      <c r="H28" s="45"/>
      <c r="I28" s="17"/>
      <c r="J28" s="45"/>
      <c r="K28" s="17"/>
      <c r="L28" s="17"/>
      <c r="M28" s="17"/>
      <c r="O28" s="30" t="s">
        <v>48</v>
      </c>
      <c r="P28" s="23"/>
      <c r="Q28" s="23"/>
      <c r="R28" s="23"/>
      <c r="S28" s="24"/>
      <c r="T28" s="24"/>
      <c r="U28" s="25"/>
      <c r="V28" s="26"/>
      <c r="W28" s="27"/>
      <c r="X28" s="27"/>
      <c r="Y28" s="28"/>
    </row>
    <row r="29" customFormat="false" ht="23.25" hidden="false" customHeight="true" outlineLevel="0" collapsed="false">
      <c r="A29" s="35" t="s">
        <v>37</v>
      </c>
      <c r="B29" s="8"/>
      <c r="C29" s="18"/>
      <c r="D29" s="33" t="s">
        <v>51</v>
      </c>
      <c r="E29" s="17"/>
      <c r="F29" s="17"/>
      <c r="G29" s="17"/>
      <c r="H29" s="45"/>
      <c r="I29" s="17"/>
      <c r="J29" s="45"/>
      <c r="K29" s="17"/>
      <c r="L29" s="17"/>
      <c r="M29" s="17"/>
      <c r="O29" s="33" t="s">
        <v>51</v>
      </c>
      <c r="P29" s="23"/>
      <c r="Q29" s="23"/>
      <c r="R29" s="23"/>
      <c r="S29" s="24"/>
      <c r="T29" s="24"/>
      <c r="U29" s="25"/>
      <c r="V29" s="26"/>
      <c r="W29" s="27"/>
      <c r="X29" s="27"/>
      <c r="Y29" s="28"/>
    </row>
    <row r="30" s="1" customFormat="true" ht="15" hidden="false" customHeight="false" outlineLevel="0" collapsed="false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customFormat="false" ht="23.25" hidden="false" customHeight="true" outlineLevel="0" collapsed="false">
      <c r="A31" s="35" t="s">
        <v>52</v>
      </c>
      <c r="B31" s="17"/>
      <c r="C31" s="18"/>
      <c r="D31" s="21" t="s">
        <v>53</v>
      </c>
      <c r="E31" s="21" t="s">
        <v>54</v>
      </c>
      <c r="F31" s="29" t="n">
        <v>3784</v>
      </c>
      <c r="G31" s="29" t="n">
        <v>2563</v>
      </c>
      <c r="H31" s="47" t="n">
        <v>0.677</v>
      </c>
      <c r="I31" s="29" t="n">
        <v>1221</v>
      </c>
      <c r="J31" s="47" t="n">
        <v>0.323</v>
      </c>
      <c r="K31" s="29" t="n">
        <v>8.13</v>
      </c>
      <c r="L31" s="29" t="n">
        <v>3.87</v>
      </c>
      <c r="M31" s="29" t="s">
        <v>29</v>
      </c>
      <c r="O31" s="21" t="s">
        <v>53</v>
      </c>
      <c r="P31" s="23" t="n">
        <v>2623</v>
      </c>
      <c r="Q31" s="23" t="n">
        <v>1226</v>
      </c>
      <c r="R31" s="23" t="n">
        <v>3849</v>
      </c>
      <c r="S31" s="24" t="s">
        <v>55</v>
      </c>
      <c r="T31" s="24" t="n">
        <v>12</v>
      </c>
      <c r="U31" s="25" t="n">
        <f aca="false">+P31/R31</f>
        <v>0.681475707976098</v>
      </c>
      <c r="V31" s="26" t="n">
        <f aca="false">1-U31</f>
        <v>0.318524292023902</v>
      </c>
      <c r="W31" s="27" t="n">
        <f aca="false">U31*T31</f>
        <v>8.17770849571317</v>
      </c>
      <c r="X31" s="27" t="n">
        <f aca="false">V31*T31</f>
        <v>3.82229150428683</v>
      </c>
      <c r="Y31" s="28" t="s">
        <v>31</v>
      </c>
    </row>
    <row r="32" s="1" customFormat="true" ht="15" hidden="false" customHeight="false" outlineLevel="0" collapsed="false">
      <c r="A32" s="48"/>
      <c r="B32" s="48"/>
      <c r="C32" s="18"/>
      <c r="D32" s="48"/>
      <c r="E32" s="48"/>
      <c r="F32" s="48"/>
      <c r="G32" s="48"/>
      <c r="H32" s="48"/>
      <c r="I32" s="48"/>
      <c r="J32" s="48"/>
      <c r="K32" s="48"/>
      <c r="L32" s="48"/>
      <c r="M32" s="48"/>
      <c r="O32" s="48"/>
    </row>
    <row r="33" customFormat="false" ht="33" hidden="false" customHeight="true" outlineLevel="0" collapsed="false">
      <c r="A33" s="35" t="s">
        <v>56</v>
      </c>
      <c r="B33" s="17"/>
      <c r="C33" s="18"/>
      <c r="D33" s="21" t="s">
        <v>57</v>
      </c>
      <c r="E33" s="21" t="s">
        <v>10</v>
      </c>
      <c r="F33" s="29" t="n">
        <v>687</v>
      </c>
      <c r="G33" s="29" t="n">
        <v>520</v>
      </c>
      <c r="H33" s="47" t="n">
        <v>0.757</v>
      </c>
      <c r="I33" s="29" t="n">
        <v>167</v>
      </c>
      <c r="J33" s="47" t="n">
        <v>0.243</v>
      </c>
      <c r="K33" s="29" t="n">
        <v>3.03</v>
      </c>
      <c r="L33" s="29" t="n">
        <v>0.97</v>
      </c>
      <c r="M33" s="29" t="s">
        <v>29</v>
      </c>
      <c r="O33" s="21" t="s">
        <v>57</v>
      </c>
      <c r="P33" s="23" t="n">
        <v>522</v>
      </c>
      <c r="Q33" s="23" t="n">
        <v>155</v>
      </c>
      <c r="R33" s="23" t="n">
        <v>677</v>
      </c>
      <c r="S33" s="24" t="s">
        <v>50</v>
      </c>
      <c r="T33" s="24" t="n">
        <v>4</v>
      </c>
      <c r="U33" s="25" t="n">
        <f aca="false">+P33/R33</f>
        <v>0.771048744460857</v>
      </c>
      <c r="V33" s="26" t="n">
        <f aca="false">1-U33</f>
        <v>0.228951255539143</v>
      </c>
      <c r="W33" s="27" t="n">
        <f aca="false">U33*T33</f>
        <v>3.08419497784343</v>
      </c>
      <c r="X33" s="27" t="n">
        <f aca="false">V33*T33</f>
        <v>0.915805022156573</v>
      </c>
      <c r="Y33" s="28" t="s">
        <v>31</v>
      </c>
    </row>
    <row r="34" s="1" customFormat="true" ht="15" hidden="false" customHeight="false" outlineLevel="0" collapsed="false">
      <c r="A34" s="48"/>
      <c r="B34" s="48"/>
      <c r="C34" s="18"/>
      <c r="D34" s="48"/>
      <c r="E34" s="48"/>
      <c r="F34" s="48"/>
      <c r="G34" s="48"/>
      <c r="H34" s="48"/>
      <c r="I34" s="48"/>
      <c r="J34" s="48"/>
      <c r="K34" s="48"/>
      <c r="L34" s="48"/>
      <c r="M34" s="48"/>
      <c r="O34" s="48"/>
    </row>
    <row r="35" customFormat="false" ht="23.85" hidden="false" customHeight="false" outlineLevel="0" collapsed="false">
      <c r="A35" s="35" t="s">
        <v>58</v>
      </c>
      <c r="B35" s="17"/>
      <c r="C35" s="18"/>
      <c r="D35" s="21" t="s">
        <v>59</v>
      </c>
      <c r="E35" s="21" t="s">
        <v>8</v>
      </c>
      <c r="F35" s="29" t="n">
        <v>1383</v>
      </c>
      <c r="G35" s="29" t="n">
        <v>1302</v>
      </c>
      <c r="H35" s="47" t="n">
        <v>0.941</v>
      </c>
      <c r="I35" s="29" t="n">
        <v>81</v>
      </c>
      <c r="J35" s="47" t="n">
        <v>0.059</v>
      </c>
      <c r="K35" s="29" t="n">
        <v>7.53</v>
      </c>
      <c r="L35" s="29" t="n">
        <v>0.47</v>
      </c>
      <c r="M35" s="29" t="s">
        <v>29</v>
      </c>
      <c r="O35" s="21" t="s">
        <v>59</v>
      </c>
      <c r="P35" s="23" t="n">
        <v>1167</v>
      </c>
      <c r="Q35" s="23" t="n">
        <v>115</v>
      </c>
      <c r="R35" s="23" t="n">
        <v>1282</v>
      </c>
      <c r="S35" s="24" t="s">
        <v>30</v>
      </c>
      <c r="T35" s="24" t="n">
        <v>8</v>
      </c>
      <c r="U35" s="25" t="n">
        <f aca="false">+P35/R35</f>
        <v>0.910296411856474</v>
      </c>
      <c r="V35" s="26" t="n">
        <f aca="false">1-U35</f>
        <v>0.0897035881435258</v>
      </c>
      <c r="W35" s="27" t="n">
        <f aca="false">U35*T35</f>
        <v>7.28237129485179</v>
      </c>
      <c r="X35" s="27" t="n">
        <f aca="false">V35*T35</f>
        <v>0.717628705148206</v>
      </c>
      <c r="Y35" s="28" t="s">
        <v>31</v>
      </c>
    </row>
    <row r="36" s="1" customFormat="true" ht="15" hidden="false" customHeight="false" outlineLevel="0" collapsed="false">
      <c r="A36" s="48"/>
      <c r="B36" s="48"/>
      <c r="C36" s="48"/>
      <c r="D36" s="48"/>
      <c r="E36" s="6"/>
      <c r="F36" s="6"/>
      <c r="G36" s="6"/>
      <c r="H36" s="6"/>
      <c r="I36" s="6"/>
      <c r="J36" s="6"/>
      <c r="K36" s="6"/>
      <c r="L36" s="6"/>
      <c r="M36" s="6"/>
      <c r="O36" s="48"/>
    </row>
    <row r="37" customFormat="false" ht="36.75" hidden="false" customHeight="true" outlineLevel="0" collapsed="false">
      <c r="A37" s="41" t="s">
        <v>60</v>
      </c>
      <c r="B37" s="21"/>
      <c r="C37" s="6"/>
      <c r="D37" s="21" t="s">
        <v>61</v>
      </c>
      <c r="E37" s="21" t="s">
        <v>10</v>
      </c>
      <c r="F37" s="29" t="n">
        <v>924</v>
      </c>
      <c r="G37" s="29" t="n">
        <v>630</v>
      </c>
      <c r="H37" s="47" t="n">
        <v>0.682</v>
      </c>
      <c r="I37" s="29" t="n">
        <v>294</v>
      </c>
      <c r="J37" s="47" t="n">
        <v>0.318</v>
      </c>
      <c r="K37" s="29" t="n">
        <v>2.73</v>
      </c>
      <c r="L37" s="29" t="n">
        <v>1.27</v>
      </c>
      <c r="M37" s="29" t="s">
        <v>29</v>
      </c>
      <c r="O37" s="21" t="s">
        <v>61</v>
      </c>
      <c r="P37" s="23" t="n">
        <v>693</v>
      </c>
      <c r="Q37" s="23" t="n">
        <v>298</v>
      </c>
      <c r="R37" s="23" t="n">
        <v>911</v>
      </c>
      <c r="S37" s="24" t="s">
        <v>50</v>
      </c>
      <c r="T37" s="24" t="n">
        <v>4</v>
      </c>
      <c r="U37" s="25" t="n">
        <f aca="false">+P37/R37</f>
        <v>0.760702524698134</v>
      </c>
      <c r="V37" s="26" t="n">
        <f aca="false">1-U37</f>
        <v>0.239297475301866</v>
      </c>
      <c r="W37" s="27" t="n">
        <f aca="false">U37*T37</f>
        <v>3.04281009879254</v>
      </c>
      <c r="X37" s="27" t="n">
        <f aca="false">V37*T37</f>
        <v>0.957189901207464</v>
      </c>
      <c r="Y37" s="28" t="s">
        <v>31</v>
      </c>
    </row>
    <row r="38" customFormat="false" ht="15" hidden="false" customHeight="false" outlineLevel="0" collapsed="false">
      <c r="P38" s="1"/>
      <c r="Q38" s="1"/>
      <c r="R38" s="1"/>
    </row>
    <row r="39" customFormat="false" ht="30" hidden="false" customHeight="true" outlineLevel="0" collapsed="false">
      <c r="A39" s="35" t="s">
        <v>47</v>
      </c>
      <c r="O39" s="49" t="s">
        <v>62</v>
      </c>
      <c r="P39" s="50" t="n">
        <v>316</v>
      </c>
      <c r="Q39" s="50" t="n">
        <v>116</v>
      </c>
      <c r="R39" s="50" t="n">
        <v>432</v>
      </c>
      <c r="S39" s="51" t="s">
        <v>50</v>
      </c>
      <c r="T39" s="51" t="n">
        <v>4</v>
      </c>
      <c r="U39" s="52" t="n">
        <f aca="false">+P39/R39</f>
        <v>0.731481481481482</v>
      </c>
      <c r="V39" s="53" t="n">
        <f aca="false">1-U39</f>
        <v>0.268518518518519</v>
      </c>
      <c r="W39" s="54" t="n">
        <f aca="false">U39*T39</f>
        <v>2.92592592592593</v>
      </c>
      <c r="X39" s="54" t="n">
        <f aca="false">V39*T39</f>
        <v>1.07407407407407</v>
      </c>
      <c r="Y39" s="50" t="s">
        <v>31</v>
      </c>
    </row>
  </sheetData>
  <mergeCells count="84">
    <mergeCell ref="A1:D1"/>
    <mergeCell ref="A7:B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E10:E15"/>
    <mergeCell ref="F10:F15"/>
    <mergeCell ref="G10:G15"/>
    <mergeCell ref="H10:H15"/>
    <mergeCell ref="I10:I15"/>
    <mergeCell ref="J10:J15"/>
    <mergeCell ref="K10:K15"/>
    <mergeCell ref="L10:L15"/>
    <mergeCell ref="M10:M15"/>
    <mergeCell ref="P10:P15"/>
    <mergeCell ref="Q10:Q15"/>
    <mergeCell ref="R10:R15"/>
    <mergeCell ref="S10:S15"/>
    <mergeCell ref="T10:T15"/>
    <mergeCell ref="U10:U15"/>
    <mergeCell ref="V10:V15"/>
    <mergeCell ref="W10:W15"/>
    <mergeCell ref="X10:X15"/>
    <mergeCell ref="Y10:Y15"/>
    <mergeCell ref="E17:E25"/>
    <mergeCell ref="F17:F25"/>
    <mergeCell ref="G17:G25"/>
    <mergeCell ref="H17:H25"/>
    <mergeCell ref="I17:I25"/>
    <mergeCell ref="J17:J25"/>
    <mergeCell ref="K17:K25"/>
    <mergeCell ref="L17:L25"/>
    <mergeCell ref="M17:M25"/>
    <mergeCell ref="P17:P25"/>
    <mergeCell ref="Q17:Q25"/>
    <mergeCell ref="R17:R25"/>
    <mergeCell ref="S17:S25"/>
    <mergeCell ref="T17:T25"/>
    <mergeCell ref="U17:U25"/>
    <mergeCell ref="V17:V25"/>
    <mergeCell ref="W17:W25"/>
    <mergeCell ref="X17:X25"/>
    <mergeCell ref="Y17:Y25"/>
    <mergeCell ref="A26:S26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P27:P29"/>
    <mergeCell ref="Q27:Q29"/>
    <mergeCell ref="R27:R29"/>
    <mergeCell ref="S27:S29"/>
    <mergeCell ref="T27:T29"/>
    <mergeCell ref="U27:U29"/>
    <mergeCell ref="V27:V29"/>
    <mergeCell ref="W27:W29"/>
    <mergeCell ref="X27:X29"/>
    <mergeCell ref="Y27:Y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3"/>
  <sheetViews>
    <sheetView showFormulas="false" showGridLines="true" showRowColHeaders="true" showZeros="true" rightToLeft="false" tabSelected="false" showOutlineSymbols="true" defaultGridColor="true" view="normal" topLeftCell="C4" colorId="64" zoomScale="90" zoomScaleNormal="90" zoomScalePageLayoutView="100" workbookViewId="0">
      <selection pane="topLeft" activeCell="R18" activeCellId="0" sqref="R18"/>
    </sheetView>
  </sheetViews>
  <sheetFormatPr defaultColWidth="10.71484375" defaultRowHeight="15" customHeight="false" zeroHeight="false" outlineLevelRow="0" outlineLevelCol="0"/>
  <cols>
    <col collapsed="false" customWidth="true" hidden="true" outlineLevel="0" max="1" min="1" style="55" width="32.57"/>
    <col collapsed="false" customWidth="true" hidden="true" outlineLevel="0" max="2" min="2" style="55" width="11.57"/>
    <col collapsed="false" customWidth="true" hidden="false" outlineLevel="0" max="3" min="3" style="56" width="2.42"/>
    <col collapsed="false" customWidth="true" hidden="false" outlineLevel="0" max="4" min="4" style="55" width="30"/>
    <col collapsed="false" customWidth="true" hidden="false" outlineLevel="0" max="5" min="5" style="55" width="13.42"/>
    <col collapsed="false" customWidth="false" hidden="false" outlineLevel="0" max="6" min="6" style="55" width="10.71"/>
    <col collapsed="false" customWidth="true" hidden="true" outlineLevel="0" max="13" min="7" style="55" width="11.57"/>
    <col collapsed="false" customWidth="true" hidden="false" outlineLevel="0" max="14" min="14" style="55" width="2.42"/>
    <col collapsed="false" customWidth="true" hidden="false" outlineLevel="0" max="15" min="15" style="55" width="32"/>
    <col collapsed="false" customWidth="true" hidden="false" outlineLevel="0" max="25" min="16" style="55" width="14.42"/>
    <col collapsed="false" customWidth="true" hidden="false" outlineLevel="0" max="26" min="26" style="55" width="5"/>
    <col collapsed="false" customWidth="false" hidden="false" outlineLevel="0" max="16384" min="27" style="55" width="10.71"/>
  </cols>
  <sheetData>
    <row r="1" customFormat="false" ht="17.25" hidden="false" customHeight="true" outlineLevel="0" collapsed="false">
      <c r="A1" s="57" t="s">
        <v>63</v>
      </c>
      <c r="B1" s="57"/>
      <c r="C1" s="57"/>
      <c r="D1" s="57"/>
    </row>
    <row r="4" customFormat="false" ht="15" hidden="false" customHeight="false" outlineLevel="0" collapsed="false">
      <c r="E4" s="58"/>
      <c r="F4" s="58"/>
      <c r="G4" s="58"/>
      <c r="H4" s="58"/>
      <c r="I4" s="58"/>
      <c r="J4" s="58"/>
      <c r="K4" s="58"/>
      <c r="L4" s="58"/>
      <c r="M4" s="58"/>
    </row>
    <row r="5" customFormat="false" ht="24.75" hidden="false" customHeight="true" outlineLevel="0" collapsed="false">
      <c r="A5" s="10" t="s">
        <v>11</v>
      </c>
      <c r="B5" s="10" t="s">
        <v>12</v>
      </c>
      <c r="C5" s="11"/>
      <c r="D5" s="13" t="s">
        <v>13</v>
      </c>
      <c r="E5" s="13" t="s">
        <v>64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20</v>
      </c>
      <c r="L5" s="13" t="s">
        <v>21</v>
      </c>
      <c r="M5" s="13" t="s">
        <v>22</v>
      </c>
      <c r="O5" s="15" t="s">
        <v>23</v>
      </c>
      <c r="P5" s="15" t="str">
        <f aca="false">'CAP A'!P8</f>
        <v>Nombre d'hommes au 1/1/2026</v>
      </c>
      <c r="Q5" s="15" t="str">
        <f aca="false">'CAP A'!Q8</f>
        <v>nombre de femmes au 1/1/2026</v>
      </c>
      <c r="R5" s="15" t="str">
        <f aca="false">'CAP A'!R8</f>
        <v>effectifs totaux au 1/1/2026</v>
      </c>
      <c r="S5" s="14" t="s">
        <v>64</v>
      </c>
      <c r="T5" s="14" t="s">
        <v>64</v>
      </c>
      <c r="U5" s="15" t="s">
        <v>17</v>
      </c>
      <c r="V5" s="15" t="s">
        <v>19</v>
      </c>
      <c r="W5" s="15" t="s">
        <v>20</v>
      </c>
      <c r="X5" s="15" t="s">
        <v>21</v>
      </c>
      <c r="Y5" s="15" t="s">
        <v>22</v>
      </c>
    </row>
    <row r="6" customFormat="false" ht="24.75" hidden="false" customHeight="true" outlineLevel="0" collapsed="false">
      <c r="A6" s="10"/>
      <c r="B6" s="10"/>
      <c r="C6" s="11"/>
      <c r="D6" s="13"/>
      <c r="E6" s="13"/>
      <c r="F6" s="13"/>
      <c r="G6" s="13"/>
      <c r="H6" s="13"/>
      <c r="I6" s="13"/>
      <c r="J6" s="13"/>
      <c r="K6" s="13"/>
      <c r="L6" s="13"/>
      <c r="M6" s="13"/>
      <c r="O6" s="15"/>
      <c r="P6" s="15"/>
      <c r="Q6" s="15"/>
      <c r="R6" s="15"/>
      <c r="S6" s="14"/>
      <c r="T6" s="14"/>
      <c r="U6" s="15"/>
      <c r="V6" s="15"/>
      <c r="W6" s="15"/>
      <c r="X6" s="15"/>
      <c r="Y6" s="15"/>
    </row>
    <row r="7" customFormat="false" ht="30" hidden="false" customHeight="true" outlineLevel="0" collapsed="false">
      <c r="A7" s="29" t="s">
        <v>65</v>
      </c>
      <c r="B7" s="29"/>
      <c r="C7" s="18"/>
      <c r="D7" s="59" t="s">
        <v>66</v>
      </c>
      <c r="E7" s="17" t="s">
        <v>4</v>
      </c>
      <c r="F7" s="17" t="n">
        <v>15610</v>
      </c>
      <c r="G7" s="17" t="n">
        <v>8552</v>
      </c>
      <c r="H7" s="45" t="n">
        <v>0.5479</v>
      </c>
      <c r="I7" s="17" t="n">
        <v>7058</v>
      </c>
      <c r="J7" s="45" t="n">
        <v>0.4521</v>
      </c>
      <c r="K7" s="17" t="n">
        <v>8.77</v>
      </c>
      <c r="L7" s="17" t="n">
        <v>7.23</v>
      </c>
      <c r="M7" s="17" t="s">
        <v>29</v>
      </c>
      <c r="O7" s="19" t="s">
        <v>66</v>
      </c>
      <c r="P7" s="23" t="n">
        <v>7801</v>
      </c>
      <c r="Q7" s="23" t="n">
        <v>6612</v>
      </c>
      <c r="R7" s="23" t="n">
        <v>14413</v>
      </c>
      <c r="S7" s="24" t="s">
        <v>40</v>
      </c>
      <c r="T7" s="24" t="n">
        <v>16</v>
      </c>
      <c r="U7" s="25" t="n">
        <f aca="false">+P7/R7</f>
        <v>0.541247484909457</v>
      </c>
      <c r="V7" s="60" t="n">
        <f aca="false">1-U7</f>
        <v>0.458752515090543</v>
      </c>
      <c r="W7" s="61" t="n">
        <f aca="false">U7*T7</f>
        <v>8.65995975855131</v>
      </c>
      <c r="X7" s="61" t="n">
        <f aca="false">V7*T7</f>
        <v>7.34004024144869</v>
      </c>
      <c r="Y7" s="28" t="s">
        <v>31</v>
      </c>
    </row>
    <row r="8" customFormat="false" ht="30" hidden="false" customHeight="true" outlineLevel="0" collapsed="false">
      <c r="A8" s="29" t="s">
        <v>67</v>
      </c>
      <c r="B8" s="29"/>
      <c r="C8" s="18"/>
      <c r="D8" s="40" t="s">
        <v>65</v>
      </c>
      <c r="E8" s="17"/>
      <c r="F8" s="17"/>
      <c r="G8" s="17"/>
      <c r="H8" s="45"/>
      <c r="I8" s="17"/>
      <c r="J8" s="45"/>
      <c r="K8" s="17"/>
      <c r="L8" s="17"/>
      <c r="M8" s="17"/>
      <c r="O8" s="30" t="s">
        <v>65</v>
      </c>
      <c r="P8" s="23"/>
      <c r="Q8" s="23"/>
      <c r="R8" s="23"/>
      <c r="S8" s="24"/>
      <c r="T8" s="24"/>
      <c r="U8" s="25"/>
      <c r="V8" s="60"/>
      <c r="W8" s="61"/>
      <c r="X8" s="61"/>
      <c r="Y8" s="28"/>
    </row>
    <row r="9" customFormat="false" ht="30" hidden="false" customHeight="true" outlineLevel="0" collapsed="false">
      <c r="A9" s="29" t="s">
        <v>68</v>
      </c>
      <c r="B9" s="29"/>
      <c r="C9" s="18"/>
      <c r="D9" s="40" t="s">
        <v>67</v>
      </c>
      <c r="E9" s="17"/>
      <c r="F9" s="17"/>
      <c r="G9" s="17"/>
      <c r="H9" s="45"/>
      <c r="I9" s="17"/>
      <c r="J9" s="45"/>
      <c r="K9" s="17"/>
      <c r="L9" s="17"/>
      <c r="M9" s="17"/>
      <c r="O9" s="30" t="s">
        <v>67</v>
      </c>
      <c r="P9" s="23"/>
      <c r="Q9" s="23"/>
      <c r="R9" s="23"/>
      <c r="S9" s="24"/>
      <c r="T9" s="24"/>
      <c r="U9" s="25"/>
      <c r="V9" s="60"/>
      <c r="W9" s="61"/>
      <c r="X9" s="61"/>
      <c r="Y9" s="28"/>
    </row>
    <row r="10" customFormat="false" ht="30" hidden="false" customHeight="true" outlineLevel="0" collapsed="false">
      <c r="A10" s="29" t="s">
        <v>69</v>
      </c>
      <c r="B10" s="29"/>
      <c r="C10" s="18"/>
      <c r="D10" s="40" t="s">
        <v>68</v>
      </c>
      <c r="E10" s="17"/>
      <c r="F10" s="17"/>
      <c r="G10" s="17"/>
      <c r="H10" s="45"/>
      <c r="I10" s="17"/>
      <c r="J10" s="45"/>
      <c r="K10" s="17"/>
      <c r="L10" s="17"/>
      <c r="M10" s="17"/>
      <c r="O10" s="30" t="s">
        <v>68</v>
      </c>
      <c r="P10" s="23"/>
      <c r="Q10" s="23"/>
      <c r="R10" s="23"/>
      <c r="S10" s="24"/>
      <c r="T10" s="24"/>
      <c r="U10" s="25"/>
      <c r="V10" s="60"/>
      <c r="W10" s="61"/>
      <c r="X10" s="61"/>
      <c r="Y10" s="28"/>
    </row>
    <row r="11" customFormat="false" ht="30" hidden="false" customHeight="true" outlineLevel="0" collapsed="false">
      <c r="A11" s="29" t="s">
        <v>70</v>
      </c>
      <c r="B11" s="29"/>
      <c r="C11" s="18"/>
      <c r="D11" s="42" t="s">
        <v>69</v>
      </c>
      <c r="E11" s="17"/>
      <c r="F11" s="17"/>
      <c r="G11" s="17"/>
      <c r="H11" s="45"/>
      <c r="I11" s="17"/>
      <c r="J11" s="45"/>
      <c r="K11" s="17"/>
      <c r="L11" s="17"/>
      <c r="M11" s="17"/>
      <c r="O11" s="43" t="s">
        <v>69</v>
      </c>
      <c r="P11" s="23"/>
      <c r="Q11" s="23"/>
      <c r="R11" s="23"/>
      <c r="S11" s="24"/>
      <c r="T11" s="24"/>
      <c r="U11" s="25"/>
      <c r="V11" s="60"/>
      <c r="W11" s="61"/>
      <c r="X11" s="61"/>
      <c r="Y11" s="28"/>
    </row>
    <row r="12" s="56" customFormat="true" ht="15" hidden="false" customHeight="false" outlineLevel="0" collapsed="false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customFormat="false" ht="60" hidden="false" customHeight="true" outlineLevel="0" collapsed="false">
      <c r="A13" s="29" t="s">
        <v>71</v>
      </c>
      <c r="B13" s="21"/>
      <c r="C13" s="18"/>
      <c r="D13" s="5" t="s">
        <v>72</v>
      </c>
      <c r="E13" s="21" t="s">
        <v>73</v>
      </c>
      <c r="F13" s="21" t="n">
        <v>1736</v>
      </c>
      <c r="G13" s="21" t="n">
        <v>1540</v>
      </c>
      <c r="H13" s="22" t="n">
        <v>0.8871</v>
      </c>
      <c r="I13" s="21" t="n">
        <v>196</v>
      </c>
      <c r="J13" s="22" t="n">
        <v>0.1129</v>
      </c>
      <c r="K13" s="21" t="n">
        <v>7.1</v>
      </c>
      <c r="L13" s="21" t="n">
        <v>0.9</v>
      </c>
      <c r="M13" s="21" t="s">
        <v>29</v>
      </c>
      <c r="O13" s="62" t="s">
        <v>74</v>
      </c>
      <c r="P13" s="50" t="n">
        <v>1372</v>
      </c>
      <c r="Q13" s="50" t="n">
        <v>230</v>
      </c>
      <c r="R13" s="50" t="n">
        <v>1602</v>
      </c>
      <c r="S13" s="51" t="s">
        <v>30</v>
      </c>
      <c r="T13" s="51" t="n">
        <v>8</v>
      </c>
      <c r="U13" s="52" t="n">
        <f aca="false">+P13/R13</f>
        <v>0.856429463171036</v>
      </c>
      <c r="V13" s="53" t="n">
        <f aca="false">1-U13</f>
        <v>0.143570536828964</v>
      </c>
      <c r="W13" s="63" t="n">
        <f aca="false">U13*T13</f>
        <v>6.85143570536829</v>
      </c>
      <c r="X13" s="63" t="n">
        <f aca="false">V13*T13</f>
        <v>1.14856429463171</v>
      </c>
      <c r="Y13" s="50" t="s">
        <v>31</v>
      </c>
    </row>
    <row r="14" s="56" customFormat="true" ht="15" hidden="false" customHeight="false" outlineLevel="0" collapsed="false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customFormat="false" ht="33" hidden="false" customHeight="true" outlineLevel="0" collapsed="false">
      <c r="A15" s="29" t="s">
        <v>75</v>
      </c>
      <c r="B15" s="17"/>
      <c r="C15" s="18"/>
      <c r="D15" s="64" t="s">
        <v>76</v>
      </c>
      <c r="E15" s="21" t="s">
        <v>8</v>
      </c>
      <c r="F15" s="29" t="n">
        <v>1545</v>
      </c>
      <c r="G15" s="29" t="n">
        <v>1145</v>
      </c>
      <c r="H15" s="47" t="n">
        <v>0.741</v>
      </c>
      <c r="I15" s="29" t="n">
        <v>400</v>
      </c>
      <c r="J15" s="47" t="n">
        <v>0.259</v>
      </c>
      <c r="K15" s="29" t="n">
        <v>5.93</v>
      </c>
      <c r="L15" s="29" t="n">
        <v>2.07</v>
      </c>
      <c r="M15" s="29" t="s">
        <v>29</v>
      </c>
      <c r="O15" s="64" t="s">
        <v>76</v>
      </c>
      <c r="P15" s="23" t="n">
        <v>1045</v>
      </c>
      <c r="Q15" s="23" t="n">
        <v>376</v>
      </c>
      <c r="R15" s="23" t="n">
        <v>1421</v>
      </c>
      <c r="S15" s="24" t="s">
        <v>30</v>
      </c>
      <c r="T15" s="24" t="n">
        <v>8</v>
      </c>
      <c r="U15" s="25" t="n">
        <f aca="false">+P15/R15</f>
        <v>0.73539760731879</v>
      </c>
      <c r="V15" s="26" t="n">
        <f aca="false">1-U15</f>
        <v>0.26460239268121</v>
      </c>
      <c r="W15" s="61" t="n">
        <f aca="false">U15*T15</f>
        <v>5.88318085855032</v>
      </c>
      <c r="X15" s="61" t="n">
        <f aca="false">V15*T15</f>
        <v>2.11681914144968</v>
      </c>
      <c r="Y15" s="28" t="s">
        <v>31</v>
      </c>
    </row>
    <row r="16" s="56" customFormat="true" ht="15" hidden="false" customHeight="false" outlineLevel="0" collapsed="false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customFormat="false" ht="29.25" hidden="false" customHeight="true" outlineLevel="0" collapsed="false">
      <c r="A17" s="29" t="s">
        <v>77</v>
      </c>
      <c r="B17" s="17"/>
      <c r="C17" s="18"/>
      <c r="D17" s="64" t="s">
        <v>78</v>
      </c>
      <c r="E17" s="21" t="s">
        <v>10</v>
      </c>
      <c r="F17" s="29" t="n">
        <v>54</v>
      </c>
      <c r="G17" s="29" t="n">
        <v>40</v>
      </c>
      <c r="H17" s="47" t="n">
        <v>0.741</v>
      </c>
      <c r="I17" s="29" t="n">
        <v>14</v>
      </c>
      <c r="J17" s="47" t="n">
        <v>0.259</v>
      </c>
      <c r="K17" s="29" t="n">
        <v>2.96</v>
      </c>
      <c r="L17" s="29" t="n">
        <v>1.04</v>
      </c>
      <c r="M17" s="29" t="s">
        <v>29</v>
      </c>
      <c r="O17" s="64" t="s">
        <v>78</v>
      </c>
      <c r="P17" s="23" t="n">
        <v>37</v>
      </c>
      <c r="Q17" s="23" t="n">
        <v>10</v>
      </c>
      <c r="R17" s="23" t="n">
        <v>47</v>
      </c>
      <c r="S17" s="24" t="s">
        <v>50</v>
      </c>
      <c r="T17" s="24" t="n">
        <v>4</v>
      </c>
      <c r="U17" s="25" t="n">
        <f aca="false">+P17/R17</f>
        <v>0.787234042553192</v>
      </c>
      <c r="V17" s="26" t="n">
        <f aca="false">1-U17</f>
        <v>0.212765957446808</v>
      </c>
      <c r="W17" s="61" t="n">
        <f aca="false">U17*T17</f>
        <v>3.14893617021277</v>
      </c>
      <c r="X17" s="61" t="n">
        <f aca="false">V17*T17</f>
        <v>0.851063829787234</v>
      </c>
      <c r="Y17" s="28" t="s">
        <v>31</v>
      </c>
    </row>
    <row r="18" s="56" customFormat="true" ht="15" hidden="false" customHeight="false" outlineLevel="0" collapsed="false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customFormat="false" ht="23.85" hidden="false" customHeight="false" outlineLevel="0" collapsed="false">
      <c r="A19" s="29" t="s">
        <v>79</v>
      </c>
      <c r="B19" s="17"/>
      <c r="C19" s="18"/>
      <c r="D19" s="64" t="s">
        <v>80</v>
      </c>
      <c r="E19" s="21" t="s">
        <v>8</v>
      </c>
      <c r="F19" s="29" t="n">
        <v>1001</v>
      </c>
      <c r="G19" s="29" t="n">
        <v>772</v>
      </c>
      <c r="H19" s="47" t="n">
        <v>0.771</v>
      </c>
      <c r="I19" s="29" t="n">
        <v>229</v>
      </c>
      <c r="J19" s="47" t="n">
        <v>0.229</v>
      </c>
      <c r="K19" s="29" t="n">
        <v>6.17</v>
      </c>
      <c r="L19" s="29" t="n">
        <v>1.83</v>
      </c>
      <c r="M19" s="29" t="s">
        <v>29</v>
      </c>
      <c r="O19" s="64" t="s">
        <v>80</v>
      </c>
      <c r="P19" s="23" t="n">
        <v>550</v>
      </c>
      <c r="Q19" s="23" t="n">
        <v>132</v>
      </c>
      <c r="R19" s="23" t="n">
        <v>664</v>
      </c>
      <c r="S19" s="24" t="s">
        <v>50</v>
      </c>
      <c r="T19" s="24" t="n">
        <v>4</v>
      </c>
      <c r="U19" s="25" t="n">
        <f aca="false">+P19/R19</f>
        <v>0.828313253012048</v>
      </c>
      <c r="V19" s="26" t="n">
        <f aca="false">1-U19</f>
        <v>0.171686746987952</v>
      </c>
      <c r="W19" s="61" t="n">
        <f aca="false">U19*T19</f>
        <v>3.31325301204819</v>
      </c>
      <c r="X19" s="61" t="n">
        <f aca="false">V19*T19</f>
        <v>0.686746987951807</v>
      </c>
      <c r="Y19" s="28" t="s">
        <v>31</v>
      </c>
    </row>
    <row r="20" s="56" customFormat="true" ht="15" hidden="false" customHeight="false" outlineLevel="0" collapsed="false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customFormat="false" ht="60.75" hidden="false" customHeight="true" outlineLevel="0" collapsed="false">
      <c r="A21" s="8" t="s">
        <v>81</v>
      </c>
      <c r="B21" s="29"/>
      <c r="C21" s="18"/>
      <c r="D21" s="5" t="s">
        <v>82</v>
      </c>
      <c r="E21" s="21" t="s">
        <v>10</v>
      </c>
      <c r="F21" s="8" t="n">
        <v>25</v>
      </c>
      <c r="G21" s="8" t="n">
        <v>23</v>
      </c>
      <c r="H21" s="65" t="n">
        <v>0.92</v>
      </c>
      <c r="I21" s="8" t="n">
        <v>2</v>
      </c>
      <c r="J21" s="65" t="n">
        <v>0.08</v>
      </c>
      <c r="K21" s="8" t="n">
        <v>3.68</v>
      </c>
      <c r="L21" s="8" t="n">
        <v>0.32</v>
      </c>
      <c r="M21" s="8" t="s">
        <v>29</v>
      </c>
      <c r="O21" s="5" t="s">
        <v>82</v>
      </c>
      <c r="P21" s="23" t="n">
        <v>16</v>
      </c>
      <c r="Q21" s="23" t="n">
        <v>2</v>
      </c>
      <c r="R21" s="23" t="n">
        <v>18</v>
      </c>
      <c r="S21" s="24" t="s">
        <v>50</v>
      </c>
      <c r="T21" s="24" t="n">
        <v>4</v>
      </c>
      <c r="U21" s="25" t="n">
        <f aca="false">+P21/R21</f>
        <v>0.888888888888889</v>
      </c>
      <c r="V21" s="26" t="n">
        <f aca="false">1-U21</f>
        <v>0.111111111111111</v>
      </c>
      <c r="W21" s="61" t="n">
        <f aca="false">U21*T21</f>
        <v>3.55555555555556</v>
      </c>
      <c r="X21" s="61" t="n">
        <f aca="false">V21*T21</f>
        <v>0.444444444444445</v>
      </c>
      <c r="Y21" s="28" t="s">
        <v>31</v>
      </c>
    </row>
    <row r="22" customFormat="false" ht="15" hidden="false" customHeight="false" outlineLevel="0" collapsed="false">
      <c r="P22" s="56"/>
      <c r="Q22" s="56"/>
      <c r="R22" s="56"/>
    </row>
    <row r="23" customFormat="false" ht="23.85" hidden="false" customHeight="false" outlineLevel="0" collapsed="false">
      <c r="O23" s="62" t="s">
        <v>83</v>
      </c>
      <c r="P23" s="50" t="n">
        <v>99</v>
      </c>
      <c r="Q23" s="50" t="n">
        <v>29</v>
      </c>
      <c r="R23" s="50" t="n">
        <v>128</v>
      </c>
      <c r="S23" s="51" t="s">
        <v>50</v>
      </c>
      <c r="T23" s="51" t="n">
        <v>4</v>
      </c>
      <c r="U23" s="52" t="n">
        <f aca="false">+P23/R23</f>
        <v>0.7734375</v>
      </c>
      <c r="V23" s="53" t="n">
        <f aca="false">1-U23</f>
        <v>0.2265625</v>
      </c>
      <c r="W23" s="63" t="n">
        <f aca="false">U23*T23</f>
        <v>3.09375</v>
      </c>
      <c r="X23" s="63" t="n">
        <f aca="false">V23*T23</f>
        <v>0.90625</v>
      </c>
      <c r="Y23" s="50" t="s">
        <v>31</v>
      </c>
    </row>
  </sheetData>
  <mergeCells count="44">
    <mergeCell ref="A1:D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E7:E11"/>
    <mergeCell ref="F7:F11"/>
    <mergeCell ref="G7:G11"/>
    <mergeCell ref="H7:H11"/>
    <mergeCell ref="I7:I11"/>
    <mergeCell ref="J7:J11"/>
    <mergeCell ref="K7:K11"/>
    <mergeCell ref="L7:L11"/>
    <mergeCell ref="M7:M11"/>
    <mergeCell ref="P7:P11"/>
    <mergeCell ref="Q7:Q11"/>
    <mergeCell ref="R7:R11"/>
    <mergeCell ref="S7:S11"/>
    <mergeCell ref="T7:T11"/>
    <mergeCell ref="U7:U11"/>
    <mergeCell ref="V7:V11"/>
    <mergeCell ref="W7:W11"/>
    <mergeCell ref="X7:X11"/>
    <mergeCell ref="Y7:Y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7"/>
  <sheetViews>
    <sheetView showFormulas="false" showGridLines="true" showRowColHeaders="true" showZeros="true" rightToLeft="false" tabSelected="true" showOutlineSymbols="true" defaultGridColor="true" view="normal" topLeftCell="C1" colorId="64" zoomScale="70" zoomScaleNormal="70" zoomScalePageLayoutView="100" workbookViewId="0">
      <selection pane="topLeft" activeCell="O13" activeCellId="0" sqref="O13"/>
    </sheetView>
  </sheetViews>
  <sheetFormatPr defaultColWidth="10.71484375" defaultRowHeight="15" customHeight="false" zeroHeight="false" outlineLevelRow="0" outlineLevelCol="0"/>
  <cols>
    <col collapsed="false" customWidth="true" hidden="true" outlineLevel="0" max="1" min="1" style="0" width="27.15"/>
    <col collapsed="false" customWidth="true" hidden="true" outlineLevel="0" max="2" min="2" style="0" width="11.57"/>
    <col collapsed="false" customWidth="true" hidden="false" outlineLevel="0" max="3" min="3" style="1" width="2.42"/>
    <col collapsed="false" customWidth="true" hidden="false" outlineLevel="0" max="4" min="4" style="0" width="32.71"/>
    <col collapsed="false" customWidth="true" hidden="false" outlineLevel="0" max="5" min="5" style="0" width="16"/>
    <col collapsed="false" customWidth="true" hidden="true" outlineLevel="0" max="13" min="7" style="0" width="11.57"/>
    <col collapsed="false" customWidth="true" hidden="false" outlineLevel="0" max="14" min="14" style="0" width="2.29"/>
    <col collapsed="false" customWidth="true" hidden="false" outlineLevel="0" max="15" min="15" style="0" width="38.14"/>
    <col collapsed="false" customWidth="true" hidden="false" outlineLevel="0" max="25" min="16" style="0" width="13.15"/>
    <col collapsed="false" customWidth="true" hidden="false" outlineLevel="0" max="26" min="26" style="0" width="6.71"/>
    <col collapsed="false" customWidth="false" hidden="false" outlineLevel="0" max="27" min="27" style="66" width="10.71"/>
  </cols>
  <sheetData>
    <row r="1" customFormat="false" ht="17.25" hidden="false" customHeight="true" outlineLevel="0" collapsed="false">
      <c r="A1" s="57" t="s">
        <v>84</v>
      </c>
      <c r="B1" s="57"/>
      <c r="C1" s="57"/>
      <c r="D1" s="57"/>
      <c r="E1" s="3"/>
      <c r="F1" s="3"/>
      <c r="G1" s="3"/>
      <c r="H1" s="3"/>
      <c r="I1" s="3"/>
      <c r="J1" s="3"/>
      <c r="K1" s="3"/>
      <c r="L1" s="3"/>
      <c r="M1" s="3"/>
    </row>
    <row r="2" customFormat="false" ht="29.25" hidden="false" customHeight="true" outlineLevel="0" collapsed="false">
      <c r="A2" s="10" t="s">
        <v>85</v>
      </c>
      <c r="B2" s="10" t="s">
        <v>12</v>
      </c>
      <c r="C2" s="67"/>
      <c r="D2" s="13" t="s">
        <v>13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19</v>
      </c>
      <c r="K2" s="13" t="s">
        <v>20</v>
      </c>
      <c r="L2" s="13" t="s">
        <v>21</v>
      </c>
      <c r="M2" s="13" t="s">
        <v>22</v>
      </c>
      <c r="O2" s="15" t="s">
        <v>86</v>
      </c>
      <c r="P2" s="15" t="str">
        <f aca="false">'CAP B'!P5</f>
        <v>Nombre d'hommes au 1/1/2026</v>
      </c>
      <c r="Q2" s="15" t="str">
        <f aca="false">'CAP B'!Q5</f>
        <v>nombre de femmes au 1/1/2026</v>
      </c>
      <c r="R2" s="15" t="str">
        <f aca="false">'CAP B'!R5</f>
        <v>effectifs totaux au 1/1/2026</v>
      </c>
      <c r="S2" s="14" t="s">
        <v>14</v>
      </c>
      <c r="T2" s="14" t="s">
        <v>14</v>
      </c>
      <c r="U2" s="15" t="s">
        <v>17</v>
      </c>
      <c r="V2" s="15" t="s">
        <v>19</v>
      </c>
      <c r="W2" s="15" t="s">
        <v>20</v>
      </c>
      <c r="X2" s="15" t="s">
        <v>21</v>
      </c>
      <c r="Y2" s="15" t="s">
        <v>22</v>
      </c>
    </row>
    <row r="3" customFormat="false" ht="29.25" hidden="false" customHeight="true" outlineLevel="0" collapsed="false">
      <c r="A3" s="10"/>
      <c r="B3" s="10"/>
      <c r="C3" s="67"/>
      <c r="D3" s="13"/>
      <c r="E3" s="13"/>
      <c r="F3" s="13"/>
      <c r="G3" s="13"/>
      <c r="H3" s="13"/>
      <c r="I3" s="13"/>
      <c r="J3" s="13"/>
      <c r="K3" s="13"/>
      <c r="L3" s="13"/>
      <c r="M3" s="13"/>
      <c r="O3" s="15"/>
      <c r="P3" s="15"/>
      <c r="Q3" s="15"/>
      <c r="R3" s="15"/>
      <c r="S3" s="14"/>
      <c r="T3" s="14"/>
      <c r="U3" s="15"/>
      <c r="V3" s="15"/>
      <c r="W3" s="15"/>
      <c r="X3" s="15"/>
      <c r="Y3" s="15"/>
    </row>
    <row r="4" customFormat="false" ht="52.5" hidden="false" customHeight="true" outlineLevel="0" collapsed="false">
      <c r="A4" s="35" t="s">
        <v>87</v>
      </c>
      <c r="B4" s="8"/>
      <c r="C4" s="6"/>
      <c r="D4" s="68" t="s">
        <v>88</v>
      </c>
      <c r="E4" s="69" t="s">
        <v>4</v>
      </c>
      <c r="F4" s="17" t="n">
        <v>7511</v>
      </c>
      <c r="G4" s="17" t="n">
        <v>2007</v>
      </c>
      <c r="H4" s="17" t="n">
        <v>0.2672</v>
      </c>
      <c r="I4" s="17" t="n">
        <v>5504</v>
      </c>
      <c r="J4" s="17" t="n">
        <v>0.7328</v>
      </c>
      <c r="K4" s="17" t="n">
        <v>4.28</v>
      </c>
      <c r="L4" s="17" t="n">
        <v>11.72</v>
      </c>
      <c r="M4" s="17" t="s">
        <v>31</v>
      </c>
      <c r="O4" s="68" t="s">
        <v>88</v>
      </c>
      <c r="P4" s="23" t="n">
        <v>1242</v>
      </c>
      <c r="Q4" s="23" t="n">
        <v>4004</v>
      </c>
      <c r="R4" s="23" t="n">
        <v>5246</v>
      </c>
      <c r="S4" s="23" t="s">
        <v>40</v>
      </c>
      <c r="T4" s="23" t="n">
        <v>16</v>
      </c>
      <c r="U4" s="70" t="n">
        <f aca="false">+P4/R4</f>
        <v>0.236751810903546</v>
      </c>
      <c r="V4" s="71" t="n">
        <f aca="false">1-U4</f>
        <v>0.763248189096454</v>
      </c>
      <c r="W4" s="61" t="n">
        <f aca="false">U4*T4</f>
        <v>3.78802897445673</v>
      </c>
      <c r="X4" s="61" t="n">
        <f aca="false">V4*T4</f>
        <v>12.2119710255433</v>
      </c>
      <c r="Y4" s="28" t="s">
        <v>31</v>
      </c>
    </row>
    <row r="5" customFormat="false" ht="23.85" hidden="false" customHeight="false" outlineLevel="0" collapsed="false">
      <c r="A5" s="35" t="s">
        <v>89</v>
      </c>
      <c r="B5" s="8"/>
      <c r="C5" s="6"/>
      <c r="D5" s="30" t="s">
        <v>87</v>
      </c>
      <c r="E5" s="69"/>
      <c r="F5" s="17"/>
      <c r="G5" s="17"/>
      <c r="H5" s="17"/>
      <c r="I5" s="17"/>
      <c r="J5" s="17"/>
      <c r="K5" s="17"/>
      <c r="L5" s="17"/>
      <c r="M5" s="17"/>
      <c r="O5" s="30" t="s">
        <v>87</v>
      </c>
      <c r="P5" s="23"/>
      <c r="Q5" s="23"/>
      <c r="R5" s="23"/>
      <c r="S5" s="23"/>
      <c r="T5" s="23"/>
      <c r="U5" s="70"/>
      <c r="V5" s="71"/>
      <c r="W5" s="61"/>
      <c r="X5" s="61"/>
      <c r="Y5" s="28"/>
    </row>
    <row r="6" customFormat="false" ht="23.85" hidden="false" customHeight="false" outlineLevel="0" collapsed="false">
      <c r="A6" s="35" t="s">
        <v>90</v>
      </c>
      <c r="B6" s="8"/>
      <c r="C6" s="6"/>
      <c r="D6" s="30" t="s">
        <v>89</v>
      </c>
      <c r="E6" s="69"/>
      <c r="F6" s="17"/>
      <c r="G6" s="17"/>
      <c r="H6" s="17"/>
      <c r="I6" s="17"/>
      <c r="J6" s="17"/>
      <c r="K6" s="17"/>
      <c r="L6" s="17"/>
      <c r="M6" s="17"/>
      <c r="O6" s="30" t="s">
        <v>89</v>
      </c>
      <c r="P6" s="23"/>
      <c r="Q6" s="23"/>
      <c r="R6" s="23"/>
      <c r="S6" s="23"/>
      <c r="T6" s="23"/>
      <c r="U6" s="70"/>
      <c r="V6" s="71"/>
      <c r="W6" s="61"/>
      <c r="X6" s="61"/>
      <c r="Y6" s="28"/>
    </row>
    <row r="7" customFormat="false" ht="23.85" hidden="false" customHeight="false" outlineLevel="0" collapsed="false">
      <c r="A7" s="35" t="s">
        <v>91</v>
      </c>
      <c r="B7" s="8"/>
      <c r="C7" s="6"/>
      <c r="D7" s="30" t="s">
        <v>90</v>
      </c>
      <c r="E7" s="69"/>
      <c r="F7" s="17"/>
      <c r="G7" s="17"/>
      <c r="H7" s="17"/>
      <c r="I7" s="17"/>
      <c r="J7" s="17"/>
      <c r="K7" s="17"/>
      <c r="L7" s="17"/>
      <c r="M7" s="17"/>
      <c r="O7" s="30" t="s">
        <v>90</v>
      </c>
      <c r="P7" s="23"/>
      <c r="Q7" s="23"/>
      <c r="R7" s="23"/>
      <c r="S7" s="23"/>
      <c r="T7" s="23"/>
      <c r="U7" s="70"/>
      <c r="V7" s="71"/>
      <c r="W7" s="61"/>
      <c r="X7" s="61"/>
      <c r="Y7" s="28"/>
    </row>
    <row r="8" customFormat="false" ht="15" hidden="false" customHeight="false" outlineLevel="0" collapsed="false">
      <c r="A8" s="35" t="s">
        <v>92</v>
      </c>
      <c r="B8" s="8"/>
      <c r="C8" s="6"/>
      <c r="D8" s="30" t="s">
        <v>91</v>
      </c>
      <c r="E8" s="69"/>
      <c r="F8" s="17"/>
      <c r="G8" s="17"/>
      <c r="H8" s="17"/>
      <c r="I8" s="17"/>
      <c r="J8" s="17"/>
      <c r="K8" s="17"/>
      <c r="L8" s="17"/>
      <c r="M8" s="17"/>
      <c r="O8" s="30" t="s">
        <v>91</v>
      </c>
      <c r="P8" s="23"/>
      <c r="Q8" s="23"/>
      <c r="R8" s="23"/>
      <c r="S8" s="23"/>
      <c r="T8" s="23"/>
      <c r="U8" s="70"/>
      <c r="V8" s="71"/>
      <c r="W8" s="61"/>
      <c r="X8" s="61"/>
      <c r="Y8" s="28"/>
    </row>
    <row r="9" customFormat="false" ht="15" hidden="false" customHeight="false" outlineLevel="0" collapsed="false">
      <c r="A9" s="35" t="s">
        <v>93</v>
      </c>
      <c r="B9" s="8"/>
      <c r="C9" s="6"/>
      <c r="D9" s="30" t="s">
        <v>92</v>
      </c>
      <c r="E9" s="69"/>
      <c r="F9" s="17"/>
      <c r="G9" s="17"/>
      <c r="H9" s="17"/>
      <c r="I9" s="17"/>
      <c r="J9" s="17"/>
      <c r="K9" s="17"/>
      <c r="L9" s="17"/>
      <c r="M9" s="17"/>
      <c r="O9" s="30" t="s">
        <v>92</v>
      </c>
      <c r="P9" s="23"/>
      <c r="Q9" s="23"/>
      <c r="R9" s="23"/>
      <c r="S9" s="23"/>
      <c r="T9" s="23"/>
      <c r="U9" s="70"/>
      <c r="V9" s="71"/>
      <c r="W9" s="61"/>
      <c r="X9" s="61"/>
      <c r="Y9" s="28"/>
    </row>
    <row r="10" customFormat="false" ht="23.85" hidden="false" customHeight="false" outlineLevel="0" collapsed="false">
      <c r="A10" s="35" t="s">
        <v>94</v>
      </c>
      <c r="B10" s="8"/>
      <c r="C10" s="6"/>
      <c r="D10" s="30" t="s">
        <v>93</v>
      </c>
      <c r="E10" s="69"/>
      <c r="F10" s="17"/>
      <c r="G10" s="17"/>
      <c r="H10" s="17"/>
      <c r="I10" s="17"/>
      <c r="J10" s="17"/>
      <c r="K10" s="17"/>
      <c r="L10" s="17"/>
      <c r="M10" s="17"/>
      <c r="O10" s="72" t="s">
        <v>95</v>
      </c>
      <c r="P10" s="23"/>
      <c r="Q10" s="23"/>
      <c r="R10" s="23"/>
      <c r="S10" s="23"/>
      <c r="T10" s="23"/>
      <c r="U10" s="70"/>
      <c r="V10" s="71"/>
      <c r="W10" s="61"/>
      <c r="X10" s="61"/>
      <c r="Y10" s="28"/>
    </row>
    <row r="11" customFormat="false" ht="39" hidden="false" customHeight="true" outlineLevel="0" collapsed="false">
      <c r="A11" s="35" t="s">
        <v>96</v>
      </c>
      <c r="B11" s="21"/>
      <c r="C11" s="6"/>
      <c r="D11" s="33" t="s">
        <v>94</v>
      </c>
      <c r="E11" s="69"/>
      <c r="F11" s="17"/>
      <c r="G11" s="17"/>
      <c r="H11" s="17"/>
      <c r="I11" s="17"/>
      <c r="J11" s="17"/>
      <c r="K11" s="17"/>
      <c r="L11" s="17"/>
      <c r="M11" s="17"/>
      <c r="O11" s="33" t="s">
        <v>94</v>
      </c>
      <c r="P11" s="23"/>
      <c r="Q11" s="23"/>
      <c r="R11" s="23"/>
      <c r="S11" s="23"/>
      <c r="T11" s="23"/>
      <c r="U11" s="70"/>
      <c r="V11" s="71"/>
      <c r="W11" s="61"/>
      <c r="X11" s="61"/>
      <c r="Y11" s="28"/>
    </row>
    <row r="12" s="1" customFormat="true" ht="15" hidden="false" customHeight="false" outlineLevel="0" collapsed="false">
      <c r="A12" s="48"/>
      <c r="B12" s="1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AA12" s="73"/>
    </row>
    <row r="13" customFormat="false" ht="90" hidden="false" customHeight="true" outlineLevel="0" collapsed="false">
      <c r="A13" s="74" t="s">
        <v>97</v>
      </c>
      <c r="B13" s="17"/>
      <c r="C13" s="6"/>
      <c r="D13" s="75" t="s">
        <v>98</v>
      </c>
      <c r="E13" s="21" t="s">
        <v>10</v>
      </c>
      <c r="F13" s="21" t="n">
        <v>122</v>
      </c>
      <c r="G13" s="21" t="n">
        <v>109</v>
      </c>
      <c r="H13" s="22" t="n">
        <v>0.8934</v>
      </c>
      <c r="I13" s="21" t="n">
        <v>13</v>
      </c>
      <c r="J13" s="22" t="n">
        <v>0.1066</v>
      </c>
      <c r="K13" s="21" t="n">
        <v>3.57</v>
      </c>
      <c r="L13" s="21" t="n">
        <v>0.43</v>
      </c>
      <c r="M13" s="21" t="s">
        <v>31</v>
      </c>
      <c r="O13" s="76" t="s">
        <v>99</v>
      </c>
      <c r="P13" s="76"/>
      <c r="Q13" s="76"/>
      <c r="R13" s="76"/>
      <c r="S13" s="49"/>
      <c r="T13" s="49"/>
      <c r="U13" s="77"/>
      <c r="V13" s="77"/>
      <c r="W13" s="49"/>
      <c r="X13" s="49"/>
      <c r="Y13" s="49"/>
    </row>
    <row r="14" s="1" customFormat="true" ht="15" hidden="false" customHeight="false" outlineLevel="0" collapsed="false">
      <c r="A14" s="48"/>
      <c r="B14" s="1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AA14" s="73"/>
    </row>
    <row r="15" customFormat="false" ht="63" hidden="false" customHeight="true" outlineLevel="0" collapsed="false">
      <c r="A15" s="41" t="s">
        <v>100</v>
      </c>
      <c r="B15" s="8"/>
      <c r="C15" s="18"/>
      <c r="D15" s="78" t="s">
        <v>101</v>
      </c>
      <c r="E15" s="21" t="s">
        <v>102</v>
      </c>
      <c r="F15" s="21"/>
      <c r="G15" s="21"/>
      <c r="H15" s="21"/>
      <c r="I15" s="21"/>
      <c r="J15" s="21"/>
      <c r="K15" s="21"/>
      <c r="L15" s="21"/>
      <c r="M15" s="21"/>
      <c r="N15" s="79"/>
      <c r="O15" s="78" t="s">
        <v>103</v>
      </c>
      <c r="P15" s="78"/>
      <c r="Q15" s="78"/>
      <c r="R15" s="78"/>
      <c r="S15" s="21" t="s">
        <v>102</v>
      </c>
      <c r="T15" s="21"/>
      <c r="U15" s="21"/>
      <c r="V15" s="21"/>
      <c r="W15" s="21"/>
      <c r="X15" s="21"/>
      <c r="Y15" s="21"/>
      <c r="Z15" s="80"/>
    </row>
    <row r="16" customFormat="false" ht="79.5" hidden="false" customHeight="true" outlineLevel="0" collapsed="false">
      <c r="A16" s="41" t="s">
        <v>104</v>
      </c>
      <c r="B16" s="8"/>
      <c r="C16" s="11"/>
      <c r="D16" s="78" t="s">
        <v>105</v>
      </c>
      <c r="E16" s="21" t="s">
        <v>102</v>
      </c>
      <c r="F16" s="21"/>
      <c r="G16" s="21"/>
      <c r="H16" s="21"/>
      <c r="I16" s="21"/>
      <c r="J16" s="21"/>
      <c r="K16" s="21"/>
      <c r="L16" s="21"/>
      <c r="M16" s="21"/>
      <c r="N16" s="79"/>
      <c r="O16" s="78" t="s">
        <v>106</v>
      </c>
      <c r="P16" s="78"/>
      <c r="Q16" s="78"/>
      <c r="R16" s="78"/>
      <c r="S16" s="21" t="s">
        <v>102</v>
      </c>
      <c r="T16" s="21"/>
      <c r="U16" s="21"/>
      <c r="V16" s="21"/>
      <c r="W16" s="21"/>
      <c r="X16" s="21"/>
      <c r="Y16" s="21"/>
      <c r="Z16" s="80"/>
    </row>
    <row r="17" customFormat="false" ht="65.25" hidden="false" customHeight="true" outlineLevel="0" collapsed="false">
      <c r="A17" s="41" t="s">
        <v>107</v>
      </c>
      <c r="B17" s="8"/>
      <c r="C17" s="18"/>
      <c r="D17" s="78" t="s">
        <v>108</v>
      </c>
      <c r="E17" s="21" t="s">
        <v>102</v>
      </c>
      <c r="F17" s="21"/>
      <c r="G17" s="21"/>
      <c r="H17" s="21"/>
      <c r="I17" s="21"/>
      <c r="J17" s="21"/>
      <c r="K17" s="21"/>
      <c r="L17" s="21"/>
      <c r="M17" s="21"/>
      <c r="N17" s="79"/>
      <c r="O17" s="78" t="s">
        <v>108</v>
      </c>
      <c r="P17" s="78"/>
      <c r="Q17" s="78"/>
      <c r="R17" s="78"/>
      <c r="S17" s="21" t="s">
        <v>102</v>
      </c>
      <c r="T17" s="21"/>
      <c r="U17" s="21"/>
      <c r="V17" s="21"/>
      <c r="W17" s="21"/>
      <c r="X17" s="21"/>
      <c r="Y17" s="21"/>
      <c r="Z17" s="80"/>
    </row>
  </sheetData>
  <mergeCells count="50">
    <mergeCell ref="A1: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E4:E11"/>
    <mergeCell ref="F4:F11"/>
    <mergeCell ref="G4:G11"/>
    <mergeCell ref="H4:H11"/>
    <mergeCell ref="I4:I11"/>
    <mergeCell ref="J4:J11"/>
    <mergeCell ref="K4:K11"/>
    <mergeCell ref="L4:L11"/>
    <mergeCell ref="M4:M11"/>
    <mergeCell ref="P4:P11"/>
    <mergeCell ref="Q4:Q11"/>
    <mergeCell ref="R4:R11"/>
    <mergeCell ref="S4:S11"/>
    <mergeCell ref="T4:T11"/>
    <mergeCell ref="U4:U11"/>
    <mergeCell ref="V4:V11"/>
    <mergeCell ref="W4:W11"/>
    <mergeCell ref="X4:X11"/>
    <mergeCell ref="Y4:Y11"/>
    <mergeCell ref="E15:M15"/>
    <mergeCell ref="S15:Y15"/>
    <mergeCell ref="E16:M16"/>
    <mergeCell ref="S16:Y16"/>
    <mergeCell ref="E17:M17"/>
    <mergeCell ref="S17:Y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5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E5" activeCellId="0" sqref="AE5"/>
    </sheetView>
  </sheetViews>
  <sheetFormatPr defaultColWidth="10.714843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94.57"/>
    <col collapsed="false" customWidth="true" hidden="false" outlineLevel="0" max="3" min="3" style="0" width="16.29"/>
    <col collapsed="false" customWidth="true" hidden="true" outlineLevel="0" max="11" min="5" style="0" width="11.57"/>
    <col collapsed="false" customWidth="true" hidden="false" outlineLevel="0" max="12" min="12" style="81" width="3.57"/>
    <col collapsed="false" customWidth="true" hidden="false" outlineLevel="0" max="13" min="13" style="0" width="34.71"/>
    <col collapsed="false" customWidth="true" hidden="true" outlineLevel="0" max="14" min="14" style="0" width="51"/>
    <col collapsed="false" customWidth="true" hidden="false" outlineLevel="0" max="24" min="15" style="0" width="14.86"/>
    <col collapsed="false" customWidth="false" hidden="false" outlineLevel="0" max="16384" min="25" style="82" width="10.71"/>
  </cols>
  <sheetData>
    <row r="1" customFormat="false" ht="37.5" hidden="false" customHeight="true" outlineLevel="0" collapsed="false">
      <c r="A1" s="12" t="s">
        <v>109</v>
      </c>
      <c r="B1" s="13" t="s">
        <v>110</v>
      </c>
      <c r="C1" s="13" t="s">
        <v>111</v>
      </c>
      <c r="D1" s="13" t="s">
        <v>15</v>
      </c>
      <c r="E1" s="13" t="s">
        <v>16</v>
      </c>
      <c r="F1" s="13" t="s">
        <v>17</v>
      </c>
      <c r="G1" s="13" t="s">
        <v>18</v>
      </c>
      <c r="H1" s="13" t="s">
        <v>19</v>
      </c>
      <c r="I1" s="13" t="s">
        <v>20</v>
      </c>
      <c r="J1" s="13" t="s">
        <v>21</v>
      </c>
      <c r="K1" s="13" t="s">
        <v>22</v>
      </c>
      <c r="M1" s="14" t="s">
        <v>112</v>
      </c>
      <c r="N1" s="15" t="s">
        <v>110</v>
      </c>
      <c r="O1" s="15" t="str">
        <f aca="false">'CAP C'!P2</f>
        <v>Nombre d'hommes au 1/1/2026</v>
      </c>
      <c r="P1" s="15" t="str">
        <f aca="false">'CAP C'!Q2</f>
        <v>nombre de femmes au 1/1/2026</v>
      </c>
      <c r="Q1" s="15" t="str">
        <f aca="false">'CAP C'!R2</f>
        <v>effectifs totaux au 1/1/2026</v>
      </c>
      <c r="R1" s="15" t="s">
        <v>111</v>
      </c>
      <c r="S1" s="15" t="s">
        <v>111</v>
      </c>
      <c r="T1" s="15" t="s">
        <v>17</v>
      </c>
      <c r="U1" s="15" t="s">
        <v>19</v>
      </c>
      <c r="V1" s="15" t="s">
        <v>20</v>
      </c>
      <c r="W1" s="15" t="s">
        <v>21</v>
      </c>
      <c r="X1" s="15" t="s">
        <v>22</v>
      </c>
    </row>
    <row r="2" customFormat="false" ht="15" hidden="false" customHeight="false" outlineLevel="0" collapsed="false">
      <c r="A2" s="83"/>
      <c r="B2" s="13"/>
      <c r="C2" s="13"/>
      <c r="D2" s="13"/>
      <c r="E2" s="13"/>
      <c r="F2" s="13"/>
      <c r="G2" s="13"/>
      <c r="H2" s="13"/>
      <c r="I2" s="13"/>
      <c r="J2" s="13"/>
      <c r="K2" s="13"/>
      <c r="M2" s="8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="34" customFormat="true" ht="183.75" hidden="false" customHeight="true" outlineLevel="0" collapsed="false">
      <c r="A3" s="8" t="s">
        <v>113</v>
      </c>
      <c r="B3" s="8" t="s">
        <v>114</v>
      </c>
      <c r="C3" s="21" t="s">
        <v>10</v>
      </c>
      <c r="D3" s="8" t="n">
        <v>567</v>
      </c>
      <c r="E3" s="8" t="n">
        <v>546</v>
      </c>
      <c r="F3" s="65" t="n">
        <v>0.963</v>
      </c>
      <c r="G3" s="8" t="n">
        <v>21</v>
      </c>
      <c r="H3" s="65" t="n">
        <v>0.037</v>
      </c>
      <c r="I3" s="8" t="n">
        <v>3.85</v>
      </c>
      <c r="J3" s="8" t="n">
        <v>0.15</v>
      </c>
      <c r="K3" s="8" t="s">
        <v>31</v>
      </c>
      <c r="L3" s="81"/>
      <c r="M3" s="8" t="s">
        <v>113</v>
      </c>
      <c r="N3" s="85"/>
      <c r="O3" s="23" t="n">
        <v>430</v>
      </c>
      <c r="P3" s="23" t="n">
        <v>18</v>
      </c>
      <c r="Q3" s="23" t="n">
        <v>448</v>
      </c>
      <c r="R3" s="24" t="s">
        <v>50</v>
      </c>
      <c r="S3" s="24" t="n">
        <v>4</v>
      </c>
      <c r="T3" s="25" t="n">
        <f aca="false">+O3/Q3</f>
        <v>0.959821428571429</v>
      </c>
      <c r="U3" s="26" t="n">
        <f aca="false">1-T3</f>
        <v>0.0401785714285714</v>
      </c>
      <c r="V3" s="61" t="n">
        <f aca="false">T3*S3</f>
        <v>3.83928571428571</v>
      </c>
      <c r="W3" s="61" t="n">
        <f aca="false">U3*S3</f>
        <v>0.160714285714286</v>
      </c>
      <c r="X3" s="28" t="s">
        <v>31</v>
      </c>
    </row>
    <row r="4" s="34" customFormat="true" ht="24" hidden="false" customHeight="true" outlineLevel="0" collapsed="false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8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="34" customFormat="true" ht="147.75" hidden="false" customHeight="true" outlineLevel="0" collapsed="false">
      <c r="A5" s="8" t="s">
        <v>115</v>
      </c>
      <c r="B5" s="8" t="s">
        <v>116</v>
      </c>
      <c r="C5" s="21" t="s">
        <v>10</v>
      </c>
      <c r="D5" s="8" t="n">
        <v>352</v>
      </c>
      <c r="E5" s="8" t="n">
        <v>337</v>
      </c>
      <c r="F5" s="65" t="n">
        <v>0.9574</v>
      </c>
      <c r="G5" s="8" t="n">
        <v>15</v>
      </c>
      <c r="H5" s="65" t="n">
        <v>0.0426</v>
      </c>
      <c r="I5" s="8" t="n">
        <v>3.83</v>
      </c>
      <c r="J5" s="8" t="n">
        <v>0.17</v>
      </c>
      <c r="K5" s="8" t="s">
        <v>31</v>
      </c>
      <c r="L5" s="81"/>
      <c r="M5" s="8" t="s">
        <v>115</v>
      </c>
      <c r="N5" s="85"/>
      <c r="O5" s="23" t="n">
        <v>294</v>
      </c>
      <c r="P5" s="23" t="n">
        <v>14</v>
      </c>
      <c r="Q5" s="23" t="n">
        <v>308</v>
      </c>
      <c r="R5" s="24" t="s">
        <v>50</v>
      </c>
      <c r="S5" s="24" t="n">
        <v>4</v>
      </c>
      <c r="T5" s="25" t="n">
        <f aca="false">+O5/Q5</f>
        <v>0.954545454545455</v>
      </c>
      <c r="U5" s="26" t="n">
        <f aca="false">1-T5</f>
        <v>0.0454545454545454</v>
      </c>
      <c r="V5" s="61" t="n">
        <f aca="false">T5*S5</f>
        <v>3.81818181818182</v>
      </c>
      <c r="W5" s="61" t="n">
        <f aca="false">U5*S5</f>
        <v>0.181818181818182</v>
      </c>
      <c r="X5" s="28" t="s">
        <v>31</v>
      </c>
    </row>
    <row r="6" s="34" customFormat="true" ht="15" hidden="false" customHeight="false" outlineLevel="0" collapsed="false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8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="34" customFormat="true" ht="128.25" hidden="false" customHeight="true" outlineLevel="0" collapsed="false">
      <c r="A7" s="8" t="s">
        <v>117</v>
      </c>
      <c r="B7" s="8" t="s">
        <v>118</v>
      </c>
      <c r="C7" s="21" t="s">
        <v>10</v>
      </c>
      <c r="D7" s="8" t="n">
        <v>386</v>
      </c>
      <c r="E7" s="8" t="n">
        <v>384</v>
      </c>
      <c r="F7" s="65" t="n">
        <v>0.9948</v>
      </c>
      <c r="G7" s="8" t="n">
        <v>2</v>
      </c>
      <c r="H7" s="65" t="n">
        <v>0.0052</v>
      </c>
      <c r="I7" s="8" t="n">
        <v>3.98</v>
      </c>
      <c r="J7" s="8" t="n">
        <v>0.02</v>
      </c>
      <c r="K7" s="8" t="s">
        <v>31</v>
      </c>
      <c r="L7" s="81"/>
      <c r="M7" s="8" t="s">
        <v>117</v>
      </c>
      <c r="N7" s="85"/>
      <c r="O7" s="23" t="n">
        <v>356</v>
      </c>
      <c r="P7" s="23" t="n">
        <v>5</v>
      </c>
      <c r="Q7" s="23" t="n">
        <v>361</v>
      </c>
      <c r="R7" s="24" t="s">
        <v>50</v>
      </c>
      <c r="S7" s="24" t="n">
        <v>4</v>
      </c>
      <c r="T7" s="25" t="n">
        <f aca="false">+O7/Q7</f>
        <v>0.986149584487535</v>
      </c>
      <c r="U7" s="26" t="n">
        <f aca="false">1-T7</f>
        <v>0.0138504155124654</v>
      </c>
      <c r="V7" s="61" t="n">
        <f aca="false">T7*S7</f>
        <v>3.94459833795014</v>
      </c>
      <c r="W7" s="61" t="n">
        <f aca="false">U7*S7</f>
        <v>0.0554016620498614</v>
      </c>
      <c r="X7" s="28" t="s">
        <v>31</v>
      </c>
    </row>
    <row r="8" s="34" customFormat="true" ht="15" hidden="false" customHeight="false" outlineLevel="0" collapsed="false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8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="34" customFormat="true" ht="150" hidden="false" customHeight="true" outlineLevel="0" collapsed="false">
      <c r="A9" s="8" t="s">
        <v>117</v>
      </c>
      <c r="B9" s="8" t="s">
        <v>119</v>
      </c>
      <c r="C9" s="21" t="s">
        <v>10</v>
      </c>
      <c r="D9" s="8" t="n">
        <v>267</v>
      </c>
      <c r="E9" s="8" t="n">
        <v>264</v>
      </c>
      <c r="F9" s="65" t="n">
        <v>0.9888</v>
      </c>
      <c r="G9" s="8" t="n">
        <v>3</v>
      </c>
      <c r="H9" s="65" t="n">
        <v>0.0112</v>
      </c>
      <c r="I9" s="8" t="n">
        <v>3.96</v>
      </c>
      <c r="J9" s="8" t="n">
        <v>0.04</v>
      </c>
      <c r="K9" s="8" t="s">
        <v>31</v>
      </c>
      <c r="L9" s="81"/>
      <c r="M9" s="8" t="s">
        <v>120</v>
      </c>
      <c r="N9" s="85"/>
      <c r="O9" s="23" t="n">
        <v>216</v>
      </c>
      <c r="P9" s="23" t="n">
        <v>4</v>
      </c>
      <c r="Q9" s="23" t="n">
        <v>220</v>
      </c>
      <c r="R9" s="24" t="s">
        <v>50</v>
      </c>
      <c r="S9" s="24" t="n">
        <v>4</v>
      </c>
      <c r="T9" s="25" t="n">
        <f aca="false">+O9/Q9</f>
        <v>0.981818181818182</v>
      </c>
      <c r="U9" s="26" t="n">
        <f aca="false">1-T9</f>
        <v>0.0181818181818182</v>
      </c>
      <c r="V9" s="61" t="n">
        <f aca="false">T9*S9</f>
        <v>3.92727272727273</v>
      </c>
      <c r="W9" s="61" t="n">
        <f aca="false">U9*S9</f>
        <v>0.0727272727272728</v>
      </c>
      <c r="X9" s="28" t="s">
        <v>31</v>
      </c>
    </row>
    <row r="10" s="34" customFormat="true" ht="15" hidden="false" customHeight="false" outlineLevel="0" collapsed="false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8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="34" customFormat="true" ht="153" hidden="false" customHeight="true" outlineLevel="0" collapsed="false">
      <c r="A11" s="8" t="s">
        <v>121</v>
      </c>
      <c r="B11" s="8" t="s">
        <v>122</v>
      </c>
      <c r="C11" s="21" t="s">
        <v>10</v>
      </c>
      <c r="D11" s="8" t="n">
        <v>336</v>
      </c>
      <c r="E11" s="8" t="n">
        <v>328</v>
      </c>
      <c r="F11" s="65" t="n">
        <v>0.9762</v>
      </c>
      <c r="G11" s="8" t="n">
        <v>8</v>
      </c>
      <c r="H11" s="65" t="n">
        <v>0.0238</v>
      </c>
      <c r="I11" s="8" t="n">
        <v>3.9</v>
      </c>
      <c r="J11" s="8" t="n">
        <v>0.1</v>
      </c>
      <c r="K11" s="8" t="s">
        <v>31</v>
      </c>
      <c r="L11" s="81"/>
      <c r="M11" s="8" t="s">
        <v>121</v>
      </c>
      <c r="N11" s="85"/>
      <c r="O11" s="23" t="n">
        <v>293</v>
      </c>
      <c r="P11" s="23" t="n">
        <v>8</v>
      </c>
      <c r="Q11" s="23" t="n">
        <v>301</v>
      </c>
      <c r="R11" s="24" t="s">
        <v>50</v>
      </c>
      <c r="S11" s="24" t="n">
        <v>4</v>
      </c>
      <c r="T11" s="25" t="n">
        <f aca="false">+O11/Q11</f>
        <v>0.973421926910299</v>
      </c>
      <c r="U11" s="26" t="n">
        <f aca="false">1-T11</f>
        <v>0.026578073089701</v>
      </c>
      <c r="V11" s="61" t="n">
        <f aca="false">T11*S11</f>
        <v>3.8936877076412</v>
      </c>
      <c r="W11" s="61" t="n">
        <f aca="false">U11*S11</f>
        <v>0.106312292358804</v>
      </c>
      <c r="X11" s="28" t="s">
        <v>31</v>
      </c>
    </row>
    <row r="12" s="34" customFormat="true" ht="15" hidden="false" customHeight="false" outlineLevel="0" collapsed="false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8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="34" customFormat="true" ht="183.75" hidden="false" customHeight="true" outlineLevel="0" collapsed="false">
      <c r="A13" s="8" t="s">
        <v>123</v>
      </c>
      <c r="B13" s="8" t="s">
        <v>124</v>
      </c>
      <c r="C13" s="21" t="s">
        <v>10</v>
      </c>
      <c r="D13" s="8" t="n">
        <v>353</v>
      </c>
      <c r="E13" s="8" t="n">
        <v>349</v>
      </c>
      <c r="F13" s="65" t="n">
        <v>0.9887</v>
      </c>
      <c r="G13" s="8" t="n">
        <v>4</v>
      </c>
      <c r="H13" s="65" t="n">
        <v>0.0113</v>
      </c>
      <c r="I13" s="8" t="n">
        <v>3.95</v>
      </c>
      <c r="J13" s="8" t="n">
        <v>0.05</v>
      </c>
      <c r="K13" s="8" t="s">
        <v>31</v>
      </c>
      <c r="L13" s="81"/>
      <c r="M13" s="8" t="s">
        <v>123</v>
      </c>
      <c r="N13" s="85"/>
      <c r="O13" s="23" t="n">
        <v>275</v>
      </c>
      <c r="P13" s="23" t="n">
        <v>4</v>
      </c>
      <c r="Q13" s="23" t="n">
        <v>279</v>
      </c>
      <c r="R13" s="24" t="s">
        <v>50</v>
      </c>
      <c r="S13" s="24" t="n">
        <v>4</v>
      </c>
      <c r="T13" s="25" t="n">
        <f aca="false">+O13/Q13</f>
        <v>0.985663082437276</v>
      </c>
      <c r="U13" s="26" t="n">
        <f aca="false">1-T13</f>
        <v>0.014336917562724</v>
      </c>
      <c r="V13" s="61" t="n">
        <f aca="false">T13*S13</f>
        <v>3.9426523297491</v>
      </c>
      <c r="W13" s="61" t="n">
        <f aca="false">U13*S13</f>
        <v>0.0573476702508962</v>
      </c>
      <c r="X13" s="28" t="s">
        <v>31</v>
      </c>
    </row>
    <row r="14" s="34" customFormat="true" ht="15" hidden="false" customHeight="false" outlineLevel="0" collapsed="false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8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="34" customFormat="true" ht="200.25" hidden="false" customHeight="true" outlineLevel="0" collapsed="false">
      <c r="A15" s="8" t="s">
        <v>125</v>
      </c>
      <c r="B15" s="8" t="s">
        <v>126</v>
      </c>
      <c r="C15" s="21" t="s">
        <v>10</v>
      </c>
      <c r="D15" s="8" t="n">
        <v>550</v>
      </c>
      <c r="E15" s="8" t="n">
        <v>545</v>
      </c>
      <c r="F15" s="65" t="n">
        <v>0.9909</v>
      </c>
      <c r="G15" s="8" t="n">
        <v>5</v>
      </c>
      <c r="H15" s="65" t="n">
        <v>0.0091</v>
      </c>
      <c r="I15" s="8" t="n">
        <v>3.96</v>
      </c>
      <c r="J15" s="8" t="n">
        <v>0.04</v>
      </c>
      <c r="K15" s="8" t="s">
        <v>31</v>
      </c>
      <c r="L15" s="81"/>
      <c r="M15" s="8" t="s">
        <v>125</v>
      </c>
      <c r="N15" s="85"/>
      <c r="O15" s="23" t="n">
        <v>466</v>
      </c>
      <c r="P15" s="23" t="n">
        <v>4</v>
      </c>
      <c r="Q15" s="23" t="n">
        <v>470</v>
      </c>
      <c r="R15" s="24" t="s">
        <v>50</v>
      </c>
      <c r="S15" s="24" t="n">
        <v>4</v>
      </c>
      <c r="T15" s="25" t="n">
        <f aca="false">+O15/Q15</f>
        <v>0.991489361702128</v>
      </c>
      <c r="U15" s="26" t="n">
        <f aca="false">1-T15</f>
        <v>0.00851063829787235</v>
      </c>
      <c r="V15" s="61" t="n">
        <f aca="false">T15*S15</f>
        <v>3.96595744680851</v>
      </c>
      <c r="W15" s="61" t="n">
        <f aca="false">U15*S15</f>
        <v>0.0340425531914894</v>
      </c>
      <c r="X15" s="28" t="s">
        <v>31</v>
      </c>
    </row>
    <row r="16" s="34" customFormat="true" ht="15" hidden="false" customHeight="false" outlineLevel="0" collapsed="false">
      <c r="A16" s="11"/>
      <c r="B16" s="11"/>
      <c r="C16" s="18"/>
      <c r="D16" s="18"/>
      <c r="E16" s="18"/>
      <c r="F16" s="18"/>
      <c r="G16" s="18"/>
      <c r="H16" s="18"/>
      <c r="I16" s="18"/>
      <c r="J16" s="18"/>
      <c r="K16" s="18"/>
      <c r="L16" s="8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="34" customFormat="true" ht="261.75" hidden="false" customHeight="true" outlineLevel="0" collapsed="false">
      <c r="A17" s="8" t="s">
        <v>127</v>
      </c>
      <c r="B17" s="8" t="s">
        <v>128</v>
      </c>
      <c r="C17" s="21" t="s">
        <v>10</v>
      </c>
      <c r="D17" s="8" t="n">
        <v>466</v>
      </c>
      <c r="E17" s="8" t="n">
        <v>459</v>
      </c>
      <c r="F17" s="65" t="n">
        <v>0.985</v>
      </c>
      <c r="G17" s="8" t="n">
        <v>7</v>
      </c>
      <c r="H17" s="65" t="n">
        <v>0.015</v>
      </c>
      <c r="I17" s="8" t="n">
        <v>3.94</v>
      </c>
      <c r="J17" s="8" t="n">
        <v>0.06</v>
      </c>
      <c r="K17" s="8" t="s">
        <v>31</v>
      </c>
      <c r="L17" s="81"/>
      <c r="M17" s="8" t="s">
        <v>127</v>
      </c>
      <c r="N17" s="85"/>
      <c r="O17" s="23" t="n">
        <v>392</v>
      </c>
      <c r="P17" s="23" t="n">
        <v>8</v>
      </c>
      <c r="Q17" s="23" t="n">
        <v>400</v>
      </c>
      <c r="R17" s="24" t="s">
        <v>50</v>
      </c>
      <c r="S17" s="24" t="n">
        <v>4</v>
      </c>
      <c r="T17" s="25" t="n">
        <f aca="false">+O17/Q17</f>
        <v>0.98</v>
      </c>
      <c r="U17" s="26" t="n">
        <f aca="false">1-T17</f>
        <v>0.02</v>
      </c>
      <c r="V17" s="61" t="n">
        <f aca="false">T17*S17</f>
        <v>3.92</v>
      </c>
      <c r="W17" s="61" t="n">
        <f aca="false">U17*S17</f>
        <v>0.0800000000000001</v>
      </c>
      <c r="X17" s="28" t="s">
        <v>31</v>
      </c>
    </row>
    <row r="18" s="34" customFormat="true" ht="15" hidden="false" customHeight="false" outlineLevel="0" collapsed="false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8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="34" customFormat="true" ht="157.5" hidden="false" customHeight="true" outlineLevel="0" collapsed="false">
      <c r="A19" s="8" t="s">
        <v>129</v>
      </c>
      <c r="B19" s="8" t="s">
        <v>130</v>
      </c>
      <c r="C19" s="21" t="s">
        <v>10</v>
      </c>
      <c r="D19" s="8" t="n">
        <v>266</v>
      </c>
      <c r="E19" s="8" t="n">
        <v>259</v>
      </c>
      <c r="F19" s="65" t="n">
        <v>0.9737</v>
      </c>
      <c r="G19" s="8" t="n">
        <v>7</v>
      </c>
      <c r="H19" s="65" t="n">
        <v>0.0263</v>
      </c>
      <c r="I19" s="8" t="n">
        <v>3.89</v>
      </c>
      <c r="J19" s="8" t="n">
        <v>0.11</v>
      </c>
      <c r="K19" s="8" t="s">
        <v>31</v>
      </c>
      <c r="L19" s="81"/>
      <c r="M19" s="8" t="s">
        <v>129</v>
      </c>
      <c r="N19" s="85"/>
      <c r="O19" s="23" t="n">
        <v>245</v>
      </c>
      <c r="P19" s="23" t="n">
        <v>8</v>
      </c>
      <c r="Q19" s="23" t="n">
        <v>253</v>
      </c>
      <c r="R19" s="24" t="s">
        <v>50</v>
      </c>
      <c r="S19" s="24" t="n">
        <v>4</v>
      </c>
      <c r="T19" s="25" t="n">
        <f aca="false">+O19/Q19</f>
        <v>0.968379446640316</v>
      </c>
      <c r="U19" s="26" t="n">
        <f aca="false">1-T19</f>
        <v>0.0316205533596838</v>
      </c>
      <c r="V19" s="61" t="n">
        <f aca="false">T19*S19</f>
        <v>3.87351778656126</v>
      </c>
      <c r="W19" s="61" t="n">
        <f aca="false">U19*S19</f>
        <v>0.126482213438735</v>
      </c>
      <c r="X19" s="28" t="s">
        <v>31</v>
      </c>
    </row>
    <row r="20" s="34" customFormat="true" ht="15" hidden="false" customHeight="false" outlineLevel="0" collapsed="false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8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="34" customFormat="true" ht="172.5" hidden="false" customHeight="true" outlineLevel="0" collapsed="false">
      <c r="A21" s="8" t="s">
        <v>131</v>
      </c>
      <c r="B21" s="8" t="s">
        <v>132</v>
      </c>
      <c r="C21" s="21" t="s">
        <v>10</v>
      </c>
      <c r="D21" s="8" t="n">
        <v>342</v>
      </c>
      <c r="E21" s="8" t="n">
        <v>337</v>
      </c>
      <c r="F21" s="65" t="n">
        <v>0.9854</v>
      </c>
      <c r="G21" s="8" t="n">
        <v>5</v>
      </c>
      <c r="H21" s="65" t="n">
        <v>0.0146</v>
      </c>
      <c r="I21" s="8" t="n">
        <v>3.94</v>
      </c>
      <c r="J21" s="8" t="n">
        <v>0.06</v>
      </c>
      <c r="K21" s="8" t="s">
        <v>31</v>
      </c>
      <c r="L21" s="81"/>
      <c r="M21" s="8" t="s">
        <v>131</v>
      </c>
      <c r="N21" s="85"/>
      <c r="O21" s="23" t="n">
        <v>294</v>
      </c>
      <c r="P21" s="23" t="n">
        <v>8</v>
      </c>
      <c r="Q21" s="23" t="n">
        <v>302</v>
      </c>
      <c r="R21" s="24" t="s">
        <v>50</v>
      </c>
      <c r="S21" s="24" t="n">
        <v>4</v>
      </c>
      <c r="T21" s="25" t="n">
        <f aca="false">+O21/Q21</f>
        <v>0.973509933774834</v>
      </c>
      <c r="U21" s="26" t="n">
        <f aca="false">1-T21</f>
        <v>0.0264900662251656</v>
      </c>
      <c r="V21" s="61" t="n">
        <f aca="false">T21*S21</f>
        <v>3.89403973509934</v>
      </c>
      <c r="W21" s="61" t="n">
        <f aca="false">U21*S21</f>
        <v>0.105960264900662</v>
      </c>
      <c r="X21" s="28" t="s">
        <v>31</v>
      </c>
    </row>
    <row r="22" s="34" customFormat="true" ht="15" hidden="false" customHeight="false" outlineLevel="0" collapsed="false">
      <c r="A22" s="6"/>
      <c r="B22" s="18"/>
      <c r="C22" s="6"/>
      <c r="D22" s="6"/>
      <c r="E22" s="6"/>
      <c r="F22" s="6"/>
      <c r="G22" s="6"/>
      <c r="H22" s="6"/>
      <c r="I22" s="6"/>
      <c r="J22" s="6"/>
      <c r="K22" s="6"/>
      <c r="L22" s="8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="34" customFormat="true" ht="51" hidden="false" customHeight="true" outlineLevel="0" collapsed="false">
      <c r="A23" s="8" t="s">
        <v>133</v>
      </c>
      <c r="B23" s="8" t="s">
        <v>134</v>
      </c>
      <c r="C23" s="21" t="s">
        <v>10</v>
      </c>
      <c r="D23" s="8" t="n">
        <v>25</v>
      </c>
      <c r="E23" s="8" t="n">
        <v>25</v>
      </c>
      <c r="F23" s="65" t="n">
        <v>1</v>
      </c>
      <c r="G23" s="8" t="n">
        <v>0</v>
      </c>
      <c r="H23" s="65" t="n">
        <v>0</v>
      </c>
      <c r="I23" s="8" t="n">
        <v>4</v>
      </c>
      <c r="J23" s="8" t="n">
        <v>0</v>
      </c>
      <c r="K23" s="8" t="s">
        <v>31</v>
      </c>
      <c r="L23" s="81"/>
      <c r="M23" s="8" t="s">
        <v>133</v>
      </c>
      <c r="N23" s="85"/>
      <c r="O23" s="23" t="n">
        <v>18</v>
      </c>
      <c r="P23" s="23" t="n">
        <v>0</v>
      </c>
      <c r="Q23" s="23" t="n">
        <v>18</v>
      </c>
      <c r="R23" s="24" t="s">
        <v>50</v>
      </c>
      <c r="S23" s="24" t="n">
        <v>4</v>
      </c>
      <c r="T23" s="25" t="n">
        <f aca="false">+O23/Q23</f>
        <v>1</v>
      </c>
      <c r="U23" s="26" t="n">
        <f aca="false">1-T23</f>
        <v>0</v>
      </c>
      <c r="V23" s="61" t="n">
        <f aca="false">T23*S23</f>
        <v>4</v>
      </c>
      <c r="W23" s="61" t="n">
        <f aca="false">U23*S23</f>
        <v>0</v>
      </c>
      <c r="X23" s="28" t="s">
        <v>31</v>
      </c>
    </row>
    <row r="24" s="34" customFormat="true" ht="15" hidden="false" customHeight="false" outlineLevel="0" collapsed="false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8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="34" customFormat="true" ht="63.75" hidden="false" customHeight="true" outlineLevel="0" collapsed="false">
      <c r="A25" s="8" t="s">
        <v>135</v>
      </c>
      <c r="B25" s="8" t="s">
        <v>136</v>
      </c>
      <c r="C25" s="21" t="s">
        <v>10</v>
      </c>
      <c r="D25" s="8" t="n">
        <v>27</v>
      </c>
      <c r="E25" s="8" t="n">
        <v>26</v>
      </c>
      <c r="F25" s="65" t="n">
        <v>0.963</v>
      </c>
      <c r="G25" s="8" t="n">
        <v>1</v>
      </c>
      <c r="H25" s="65" t="n">
        <v>0.037</v>
      </c>
      <c r="I25" s="8" t="n">
        <v>3.85</v>
      </c>
      <c r="J25" s="8" t="n">
        <v>0.15</v>
      </c>
      <c r="K25" s="8" t="s">
        <v>31</v>
      </c>
      <c r="L25" s="81"/>
      <c r="M25" s="8" t="s">
        <v>135</v>
      </c>
      <c r="N25" s="85"/>
      <c r="O25" s="23" t="n">
        <v>19</v>
      </c>
      <c r="P25" s="23" t="n">
        <v>1</v>
      </c>
      <c r="Q25" s="23" t="n">
        <v>20</v>
      </c>
      <c r="R25" s="24" t="s">
        <v>50</v>
      </c>
      <c r="S25" s="24" t="n">
        <v>4</v>
      </c>
      <c r="T25" s="25" t="n">
        <f aca="false">+O25/Q25</f>
        <v>0.95</v>
      </c>
      <c r="U25" s="26" t="n">
        <f aca="false">1-T25</f>
        <v>0.05</v>
      </c>
      <c r="V25" s="61" t="n">
        <f aca="false">T25*S25</f>
        <v>3.8</v>
      </c>
      <c r="W25" s="61" t="n">
        <f aca="false">U25*S25</f>
        <v>0.2</v>
      </c>
      <c r="X25" s="28" t="s">
        <v>31</v>
      </c>
    </row>
    <row r="26" s="34" customFormat="true" ht="1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="34" customFormat="true" ht="63.75" hidden="false" customHeight="true" outlineLevel="0" collapsed="false">
      <c r="A27" s="8" t="s">
        <v>137</v>
      </c>
      <c r="B27" s="8" t="s">
        <v>138</v>
      </c>
      <c r="C27" s="21" t="s">
        <v>10</v>
      </c>
      <c r="D27" s="8" t="n">
        <v>22</v>
      </c>
      <c r="E27" s="8" t="n">
        <v>21</v>
      </c>
      <c r="F27" s="65" t="n">
        <v>0.9545</v>
      </c>
      <c r="G27" s="8" t="n">
        <v>1</v>
      </c>
      <c r="H27" s="65" t="n">
        <v>0.0455</v>
      </c>
      <c r="I27" s="8" t="n">
        <v>3.82</v>
      </c>
      <c r="J27" s="8" t="n">
        <v>0.18</v>
      </c>
      <c r="K27" s="8" t="s">
        <v>31</v>
      </c>
      <c r="L27" s="81"/>
      <c r="M27" s="8" t="s">
        <v>137</v>
      </c>
      <c r="N27" s="85"/>
      <c r="O27" s="23" t="n">
        <v>16</v>
      </c>
      <c r="P27" s="23" t="n">
        <v>0</v>
      </c>
      <c r="Q27" s="23" t="n">
        <v>16</v>
      </c>
      <c r="R27" s="24" t="s">
        <v>50</v>
      </c>
      <c r="S27" s="24" t="n">
        <v>4</v>
      </c>
      <c r="T27" s="25" t="n">
        <f aca="false">+O27/Q27</f>
        <v>1</v>
      </c>
      <c r="U27" s="26" t="n">
        <f aca="false">1-T27</f>
        <v>0</v>
      </c>
      <c r="V27" s="61" t="n">
        <f aca="false">T27*S27</f>
        <v>4</v>
      </c>
      <c r="W27" s="61" t="n">
        <f aca="false">U27*S27</f>
        <v>0</v>
      </c>
      <c r="X27" s="28" t="s">
        <v>31</v>
      </c>
    </row>
    <row r="28" s="34" customFormat="true" ht="1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="34" customFormat="true" ht="39" hidden="false" customHeight="true" outlineLevel="0" collapsed="false">
      <c r="A29" s="8" t="s">
        <v>139</v>
      </c>
      <c r="B29" s="8" t="s">
        <v>140</v>
      </c>
      <c r="C29" s="21" t="s">
        <v>10</v>
      </c>
      <c r="D29" s="8" t="n">
        <v>50</v>
      </c>
      <c r="E29" s="8" t="n">
        <v>47</v>
      </c>
      <c r="F29" s="65" t="n">
        <v>0.94</v>
      </c>
      <c r="G29" s="8" t="n">
        <v>3</v>
      </c>
      <c r="H29" s="65" t="n">
        <v>0.06</v>
      </c>
      <c r="I29" s="8" t="n">
        <v>3.76</v>
      </c>
      <c r="J29" s="8" t="n">
        <v>0.24</v>
      </c>
      <c r="K29" s="8" t="s">
        <v>31</v>
      </c>
      <c r="L29" s="81"/>
      <c r="M29" s="8" t="s">
        <v>139</v>
      </c>
      <c r="N29" s="85"/>
      <c r="O29" s="23" t="n">
        <v>68</v>
      </c>
      <c r="P29" s="23" t="n">
        <v>4</v>
      </c>
      <c r="Q29" s="23" t="n">
        <v>72</v>
      </c>
      <c r="R29" s="24" t="s">
        <v>50</v>
      </c>
      <c r="S29" s="24" t="n">
        <v>4</v>
      </c>
      <c r="T29" s="25" t="n">
        <f aca="false">+O29/Q29</f>
        <v>0.944444444444444</v>
      </c>
      <c r="U29" s="26" t="n">
        <f aca="false">1-T29</f>
        <v>0.0555555555555556</v>
      </c>
      <c r="V29" s="61" t="n">
        <f aca="false">T29*S29</f>
        <v>3.77777777777778</v>
      </c>
      <c r="W29" s="61" t="n">
        <f aca="false">U29*S29</f>
        <v>0.222222222222222</v>
      </c>
      <c r="X29" s="28" t="s">
        <v>31</v>
      </c>
    </row>
    <row r="30" s="34" customFormat="true" ht="1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="34" customFormat="true" ht="39" hidden="false" customHeight="true" outlineLevel="0" collapsed="false">
      <c r="A31" s="8" t="s">
        <v>141</v>
      </c>
      <c r="B31" s="8" t="s">
        <v>142</v>
      </c>
      <c r="C31" s="21" t="s">
        <v>10</v>
      </c>
      <c r="D31" s="8" t="n">
        <v>70</v>
      </c>
      <c r="E31" s="8" t="n">
        <v>68</v>
      </c>
      <c r="F31" s="65" t="n">
        <v>0.9714</v>
      </c>
      <c r="G31" s="8" t="n">
        <v>2</v>
      </c>
      <c r="H31" s="65" t="n">
        <v>0.0286</v>
      </c>
      <c r="I31" s="8" t="n">
        <v>3.89</v>
      </c>
      <c r="J31" s="8" t="n">
        <v>0.11</v>
      </c>
      <c r="K31" s="8" t="s">
        <v>31</v>
      </c>
      <c r="L31" s="81"/>
      <c r="M31" s="8" t="s">
        <v>141</v>
      </c>
      <c r="N31" s="85"/>
      <c r="O31" s="23" t="n">
        <v>98</v>
      </c>
      <c r="P31" s="23" t="n">
        <v>2</v>
      </c>
      <c r="Q31" s="23" t="n">
        <v>100</v>
      </c>
      <c r="R31" s="24" t="s">
        <v>50</v>
      </c>
      <c r="S31" s="24" t="n">
        <v>4</v>
      </c>
      <c r="T31" s="25" t="n">
        <f aca="false">+O31/Q31</f>
        <v>0.98</v>
      </c>
      <c r="U31" s="26" t="n">
        <f aca="false">1-T31</f>
        <v>0.02</v>
      </c>
      <c r="V31" s="61" t="n">
        <f aca="false">T31*S31</f>
        <v>3.92</v>
      </c>
      <c r="W31" s="61" t="n">
        <f aca="false">U31*S31</f>
        <v>0.0800000000000001</v>
      </c>
      <c r="X31" s="28" t="s">
        <v>31</v>
      </c>
    </row>
    <row r="32" s="34" customFormat="tru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8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="34" customFormat="true" ht="51" hidden="false" customHeight="true" outlineLevel="0" collapsed="false">
      <c r="A33" s="8" t="s">
        <v>143</v>
      </c>
      <c r="B33" s="8" t="s">
        <v>144</v>
      </c>
      <c r="C33" s="21" t="s">
        <v>10</v>
      </c>
      <c r="D33" s="8" t="n">
        <v>84</v>
      </c>
      <c r="E33" s="8" t="n">
        <v>80</v>
      </c>
      <c r="F33" s="65" t="n">
        <v>0.9524</v>
      </c>
      <c r="G33" s="8" t="n">
        <v>4</v>
      </c>
      <c r="H33" s="65" t="n">
        <v>0.0476</v>
      </c>
      <c r="I33" s="8" t="n">
        <v>3.81</v>
      </c>
      <c r="J33" s="8" t="n">
        <v>0.19</v>
      </c>
      <c r="K33" s="8" t="s">
        <v>31</v>
      </c>
      <c r="L33" s="81"/>
      <c r="M33" s="8" t="s">
        <v>145</v>
      </c>
      <c r="N33" s="85"/>
      <c r="O33" s="23" t="n">
        <v>77</v>
      </c>
      <c r="P33" s="23" t="n">
        <v>4</v>
      </c>
      <c r="Q33" s="23" t="n">
        <v>81</v>
      </c>
      <c r="R33" s="24" t="s">
        <v>50</v>
      </c>
      <c r="S33" s="24" t="n">
        <v>4</v>
      </c>
      <c r="T33" s="25" t="n">
        <f aca="false">+O33/Q33</f>
        <v>0.950617283950617</v>
      </c>
      <c r="U33" s="26" t="n">
        <f aca="false">1-T33</f>
        <v>0.0493827160493827</v>
      </c>
      <c r="V33" s="61" t="n">
        <f aca="false">T33*S33</f>
        <v>3.80246913580247</v>
      </c>
      <c r="W33" s="61" t="n">
        <f aca="false">U33*S33</f>
        <v>0.197530864197531</v>
      </c>
      <c r="X33" s="28" t="s">
        <v>31</v>
      </c>
    </row>
    <row r="34" s="34" customFormat="true" ht="1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="34" customFormat="true" ht="159" hidden="false" customHeight="true" outlineLevel="0" collapsed="false">
      <c r="A35" s="8" t="s">
        <v>146</v>
      </c>
      <c r="B35" s="8" t="s">
        <v>147</v>
      </c>
      <c r="C35" s="21" t="s">
        <v>10</v>
      </c>
      <c r="D35" s="8" t="n">
        <v>410</v>
      </c>
      <c r="E35" s="8" t="n">
        <v>404</v>
      </c>
      <c r="F35" s="65" t="n">
        <v>0.9854</v>
      </c>
      <c r="G35" s="8" t="n">
        <v>6</v>
      </c>
      <c r="H35" s="65" t="n">
        <v>0.0146</v>
      </c>
      <c r="I35" s="8" t="n">
        <v>3.94</v>
      </c>
      <c r="J35" s="8" t="n">
        <v>0.06</v>
      </c>
      <c r="K35" s="8" t="s">
        <v>31</v>
      </c>
      <c r="L35" s="81"/>
      <c r="M35" s="8" t="s">
        <v>146</v>
      </c>
      <c r="N35" s="85"/>
      <c r="O35" s="23" t="n">
        <v>368</v>
      </c>
      <c r="P35" s="23" t="n">
        <v>5</v>
      </c>
      <c r="Q35" s="23" t="n">
        <v>373</v>
      </c>
      <c r="R35" s="24" t="s">
        <v>50</v>
      </c>
      <c r="S35" s="24" t="n">
        <v>4</v>
      </c>
      <c r="T35" s="25" t="n">
        <f aca="false">+O35/Q35</f>
        <v>0.986595174262735</v>
      </c>
      <c r="U35" s="26" t="n">
        <f aca="false">1-T35</f>
        <v>0.0134048257372654</v>
      </c>
      <c r="V35" s="61" t="n">
        <f aca="false">T35*S35</f>
        <v>3.94638069705094</v>
      </c>
      <c r="W35" s="61" t="n">
        <f aca="false">U35*S35</f>
        <v>0.0536193029490617</v>
      </c>
      <c r="X35" s="28" t="s">
        <v>31</v>
      </c>
    </row>
    <row r="36" s="34" customFormat="true" ht="1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="34" customFormat="true" ht="23.85" hidden="false" customHeight="false" outlineLevel="0" collapsed="false">
      <c r="A37" s="8" t="s">
        <v>148</v>
      </c>
      <c r="B37" s="8" t="s">
        <v>149</v>
      </c>
      <c r="C37" s="21" t="s">
        <v>8</v>
      </c>
      <c r="D37" s="8" t="n">
        <v>1671</v>
      </c>
      <c r="E37" s="8" t="n">
        <v>1481</v>
      </c>
      <c r="F37" s="65" t="n">
        <v>0.8863</v>
      </c>
      <c r="G37" s="8" t="n">
        <v>190</v>
      </c>
      <c r="H37" s="65" t="n">
        <v>0.1137</v>
      </c>
      <c r="I37" s="8" t="n">
        <v>7.09</v>
      </c>
      <c r="J37" s="8" t="n">
        <v>0.91</v>
      </c>
      <c r="K37" s="8" t="s">
        <v>31</v>
      </c>
      <c r="L37" s="81"/>
      <c r="M37" s="8" t="s">
        <v>150</v>
      </c>
      <c r="N37" s="85"/>
      <c r="O37" s="23" t="n">
        <v>1154</v>
      </c>
      <c r="P37" s="23" t="n">
        <v>155</v>
      </c>
      <c r="Q37" s="23" t="n">
        <v>1309</v>
      </c>
      <c r="R37" s="24" t="s">
        <v>30</v>
      </c>
      <c r="S37" s="24" t="n">
        <v>4</v>
      </c>
      <c r="T37" s="25" t="n">
        <f aca="false">+O37/Q37</f>
        <v>0.881588999236058</v>
      </c>
      <c r="U37" s="26" t="n">
        <f aca="false">1-T37</f>
        <v>0.118411000763942</v>
      </c>
      <c r="V37" s="61" t="n">
        <f aca="false">T37*S37</f>
        <v>3.52635599694423</v>
      </c>
      <c r="W37" s="61" t="n">
        <f aca="false">U37*S37</f>
        <v>0.473644003055768</v>
      </c>
      <c r="X37" s="28" t="s">
        <v>31</v>
      </c>
    </row>
    <row r="38" s="87" customFormat="true" ht="15" hidden="false" customHeight="true" outlineLevel="0" collapsed="false">
      <c r="A38" s="86"/>
      <c r="M38" s="1"/>
      <c r="N38" s="1"/>
      <c r="O38" s="1"/>
      <c r="P38" s="1"/>
      <c r="Q38" s="1"/>
      <c r="R38" s="1"/>
      <c r="S38" s="1"/>
      <c r="T38" s="1"/>
      <c r="U38" s="1"/>
    </row>
    <row r="39" s="34" customFormat="true" ht="23.85" hidden="false" customHeight="false" outlineLevel="0" collapsed="false">
      <c r="A39" s="8" t="s">
        <v>151</v>
      </c>
      <c r="B39" s="8" t="s">
        <v>151</v>
      </c>
      <c r="C39" s="21" t="s">
        <v>10</v>
      </c>
      <c r="D39" s="8" t="n">
        <v>172</v>
      </c>
      <c r="E39" s="8" t="n">
        <v>157</v>
      </c>
      <c r="F39" s="65" t="n">
        <v>0.9128</v>
      </c>
      <c r="G39" s="8" t="n">
        <v>15</v>
      </c>
      <c r="H39" s="65" t="n">
        <v>0.0872</v>
      </c>
      <c r="I39" s="8" t="n">
        <v>3.65</v>
      </c>
      <c r="J39" s="8" t="n">
        <v>0.35</v>
      </c>
      <c r="K39" s="8" t="s">
        <v>31</v>
      </c>
      <c r="L39" s="81"/>
      <c r="M39" s="8" t="s">
        <v>152</v>
      </c>
      <c r="N39" s="85"/>
      <c r="O39" s="23" t="n">
        <v>114</v>
      </c>
      <c r="P39" s="23" t="n">
        <v>14</v>
      </c>
      <c r="Q39" s="23" t="n">
        <v>128</v>
      </c>
      <c r="R39" s="24" t="s">
        <v>50</v>
      </c>
      <c r="S39" s="24" t="n">
        <v>4</v>
      </c>
      <c r="T39" s="25" t="n">
        <f aca="false">+O39/Q39</f>
        <v>0.890625</v>
      </c>
      <c r="U39" s="26" t="n">
        <f aca="false">1-T39</f>
        <v>0.109375</v>
      </c>
      <c r="V39" s="61" t="n">
        <f aca="false">T39*S39</f>
        <v>3.5625</v>
      </c>
      <c r="W39" s="61" t="n">
        <f aca="false">U39*S39</f>
        <v>0.4375</v>
      </c>
      <c r="X39" s="28" t="s">
        <v>31</v>
      </c>
    </row>
    <row r="40" s="87" customFormat="true" ht="15" hidden="false" customHeight="true" outlineLevel="0" collapsed="false">
      <c r="A40" s="86"/>
      <c r="M40" s="1"/>
      <c r="N40" s="1"/>
      <c r="O40" s="1"/>
      <c r="P40" s="1"/>
      <c r="Q40" s="1"/>
      <c r="R40" s="1"/>
      <c r="S40" s="1"/>
      <c r="T40" s="1"/>
      <c r="U40" s="1"/>
    </row>
    <row r="41" s="34" customFormat="true" ht="23.85" hidden="false" customHeight="false" outlineLevel="0" collapsed="false">
      <c r="A41" s="8" t="s">
        <v>153</v>
      </c>
      <c r="B41" s="8" t="s">
        <v>153</v>
      </c>
      <c r="C41" s="21" t="s">
        <v>10</v>
      </c>
      <c r="D41" s="8" t="n">
        <v>381</v>
      </c>
      <c r="E41" s="8" t="n">
        <v>321</v>
      </c>
      <c r="F41" s="65" t="n">
        <v>0.8425</v>
      </c>
      <c r="G41" s="8" t="n">
        <v>60</v>
      </c>
      <c r="H41" s="65" t="n">
        <v>0.1575</v>
      </c>
      <c r="I41" s="8" t="n">
        <v>3.37</v>
      </c>
      <c r="J41" s="8" t="n">
        <v>0.63</v>
      </c>
      <c r="K41" s="8" t="s">
        <v>31</v>
      </c>
      <c r="L41" s="81"/>
      <c r="M41" s="8" t="s">
        <v>154</v>
      </c>
      <c r="N41" s="85"/>
      <c r="O41" s="23" t="n">
        <v>264</v>
      </c>
      <c r="P41" s="23" t="n">
        <v>47</v>
      </c>
      <c r="Q41" s="23" t="n">
        <v>311</v>
      </c>
      <c r="R41" s="24" t="s">
        <v>50</v>
      </c>
      <c r="S41" s="24" t="n">
        <v>4</v>
      </c>
      <c r="T41" s="25" t="n">
        <f aca="false">+O41/Q41</f>
        <v>0.84887459807074</v>
      </c>
      <c r="U41" s="26" t="n">
        <f aca="false">1-T41</f>
        <v>0.151125401929261</v>
      </c>
      <c r="V41" s="61" t="n">
        <f aca="false">T41*S41</f>
        <v>3.39549839228296</v>
      </c>
      <c r="W41" s="61" t="n">
        <f aca="false">U41*S41</f>
        <v>0.604501607717042</v>
      </c>
      <c r="X41" s="28" t="s">
        <v>31</v>
      </c>
    </row>
    <row r="42" s="87" customFormat="true" ht="15" hidden="false" customHeight="true" outlineLevel="0" collapsed="false">
      <c r="A42" s="86"/>
      <c r="M42" s="1"/>
      <c r="N42" s="1"/>
      <c r="O42" s="1"/>
      <c r="P42" s="1"/>
      <c r="Q42" s="1"/>
      <c r="R42" s="1"/>
      <c r="S42" s="1"/>
      <c r="T42" s="1"/>
      <c r="U42" s="1"/>
    </row>
    <row r="43" s="34" customFormat="true" ht="23.85" hidden="false" customHeight="false" outlineLevel="0" collapsed="false">
      <c r="A43" s="8" t="s">
        <v>155</v>
      </c>
      <c r="B43" s="8" t="s">
        <v>155</v>
      </c>
      <c r="C43" s="21" t="s">
        <v>10</v>
      </c>
      <c r="D43" s="8" t="n">
        <v>370</v>
      </c>
      <c r="E43" s="8" t="n">
        <v>345</v>
      </c>
      <c r="F43" s="65" t="n">
        <v>0.9324</v>
      </c>
      <c r="G43" s="8" t="n">
        <v>25</v>
      </c>
      <c r="H43" s="65" t="n">
        <v>0.0676</v>
      </c>
      <c r="I43" s="8" t="n">
        <v>3.73</v>
      </c>
      <c r="J43" s="8" t="n">
        <v>0.27</v>
      </c>
      <c r="K43" s="8" t="s">
        <v>31</v>
      </c>
      <c r="L43" s="81"/>
      <c r="M43" s="8" t="s">
        <v>156</v>
      </c>
      <c r="N43" s="85"/>
      <c r="O43" s="23" t="n">
        <v>260</v>
      </c>
      <c r="P43" s="23" t="n">
        <v>19</v>
      </c>
      <c r="Q43" s="23" t="n">
        <v>279</v>
      </c>
      <c r="R43" s="24" t="s">
        <v>50</v>
      </c>
      <c r="S43" s="24" t="n">
        <v>4</v>
      </c>
      <c r="T43" s="25" t="n">
        <f aca="false">+O43/Q43</f>
        <v>0.931899641577061</v>
      </c>
      <c r="U43" s="26" t="n">
        <f aca="false">1-T43</f>
        <v>0.068100358422939</v>
      </c>
      <c r="V43" s="61" t="n">
        <f aca="false">T43*S43</f>
        <v>3.72759856630824</v>
      </c>
      <c r="W43" s="61" t="n">
        <f aca="false">U43*S43</f>
        <v>0.272401433691756</v>
      </c>
      <c r="X43" s="28" t="s">
        <v>31</v>
      </c>
    </row>
    <row r="44" s="87" customFormat="true" ht="15" hidden="false" customHeight="true" outlineLevel="0" collapsed="false">
      <c r="A44" s="86"/>
      <c r="M44" s="1"/>
      <c r="N44" s="1"/>
      <c r="O44" s="1"/>
      <c r="P44" s="1"/>
      <c r="Q44" s="1"/>
      <c r="R44" s="1"/>
      <c r="S44" s="1"/>
      <c r="T44" s="1"/>
      <c r="U44" s="1"/>
      <c r="Y44" s="34"/>
      <c r="Z44" s="34"/>
    </row>
    <row r="45" s="34" customFormat="true" ht="23.85" hidden="false" customHeight="false" outlineLevel="0" collapsed="false">
      <c r="A45" s="8" t="s">
        <v>157</v>
      </c>
      <c r="B45" s="8" t="s">
        <v>157</v>
      </c>
      <c r="C45" s="21" t="s">
        <v>10</v>
      </c>
      <c r="D45" s="8" t="n">
        <v>141</v>
      </c>
      <c r="E45" s="8" t="n">
        <v>122</v>
      </c>
      <c r="F45" s="65" t="n">
        <v>0.8652</v>
      </c>
      <c r="G45" s="8" t="n">
        <v>19</v>
      </c>
      <c r="H45" s="65" t="n">
        <v>0.1348</v>
      </c>
      <c r="I45" s="8" t="n">
        <v>3.46</v>
      </c>
      <c r="J45" s="8" t="n">
        <v>0.54</v>
      </c>
      <c r="K45" s="8" t="s">
        <v>31</v>
      </c>
      <c r="L45" s="81"/>
      <c r="M45" s="8" t="s">
        <v>158</v>
      </c>
      <c r="N45" s="85"/>
      <c r="O45" s="23" t="n">
        <v>97</v>
      </c>
      <c r="P45" s="23" t="n">
        <v>18</v>
      </c>
      <c r="Q45" s="23" t="n">
        <v>115</v>
      </c>
      <c r="R45" s="24" t="s">
        <v>50</v>
      </c>
      <c r="S45" s="24" t="n">
        <v>4</v>
      </c>
      <c r="T45" s="25" t="n">
        <f aca="false">+O45/Q45</f>
        <v>0.843478260869565</v>
      </c>
      <c r="U45" s="26" t="n">
        <f aca="false">1-T45</f>
        <v>0.156521739130435</v>
      </c>
      <c r="V45" s="61" t="n">
        <f aca="false">T45*S45</f>
        <v>3.37391304347826</v>
      </c>
      <c r="W45" s="61" t="n">
        <f aca="false">U45*S45</f>
        <v>0.626086956521739</v>
      </c>
      <c r="X45" s="28" t="s">
        <v>31</v>
      </c>
    </row>
    <row r="46" s="87" customFormat="true" ht="15" hidden="false" customHeight="true" outlineLevel="0" collapsed="false">
      <c r="A46" s="86"/>
      <c r="M46" s="1"/>
      <c r="N46" s="1"/>
      <c r="O46" s="1"/>
      <c r="P46" s="1"/>
      <c r="Q46" s="1"/>
      <c r="R46" s="1"/>
      <c r="S46" s="1"/>
      <c r="T46" s="1"/>
      <c r="U46" s="1"/>
      <c r="Y46" s="34"/>
      <c r="Z46" s="34"/>
      <c r="AA46" s="34"/>
      <c r="AB46" s="34"/>
    </row>
    <row r="47" s="34" customFormat="true" ht="23.85" hidden="false" customHeight="false" outlineLevel="0" collapsed="false">
      <c r="A47" s="8" t="s">
        <v>159</v>
      </c>
      <c r="B47" s="8" t="s">
        <v>159</v>
      </c>
      <c r="C47" s="21" t="s">
        <v>10</v>
      </c>
      <c r="D47" s="8" t="n">
        <v>359</v>
      </c>
      <c r="E47" s="8" t="n">
        <v>313</v>
      </c>
      <c r="F47" s="65" t="n">
        <v>0.8719</v>
      </c>
      <c r="G47" s="8" t="n">
        <v>46</v>
      </c>
      <c r="H47" s="65" t="n">
        <v>0.1281</v>
      </c>
      <c r="I47" s="8" t="n">
        <v>3.49</v>
      </c>
      <c r="J47" s="8" t="n">
        <v>0.51</v>
      </c>
      <c r="K47" s="8" t="s">
        <v>31</v>
      </c>
      <c r="L47" s="81"/>
      <c r="M47" s="8" t="s">
        <v>160</v>
      </c>
      <c r="N47" s="85"/>
      <c r="O47" s="23" t="n">
        <v>239</v>
      </c>
      <c r="P47" s="23" t="n">
        <v>36</v>
      </c>
      <c r="Q47" s="23" t="n">
        <v>275</v>
      </c>
      <c r="R47" s="24" t="s">
        <v>50</v>
      </c>
      <c r="S47" s="24" t="n">
        <v>4</v>
      </c>
      <c r="T47" s="25" t="n">
        <f aca="false">+O47/Q47</f>
        <v>0.869090909090909</v>
      </c>
      <c r="U47" s="26" t="n">
        <f aca="false">1-T47</f>
        <v>0.130909090909091</v>
      </c>
      <c r="V47" s="61" t="n">
        <f aca="false">T47*S47</f>
        <v>3.47636363636364</v>
      </c>
      <c r="W47" s="61" t="n">
        <f aca="false">U47*S47</f>
        <v>0.523636363636364</v>
      </c>
      <c r="X47" s="28" t="s">
        <v>31</v>
      </c>
    </row>
    <row r="48" s="87" customFormat="true" ht="15" hidden="false" customHeight="true" outlineLevel="0" collapsed="false">
      <c r="A48" s="86"/>
      <c r="M48" s="1"/>
      <c r="N48" s="1"/>
      <c r="O48" s="1"/>
      <c r="P48" s="1"/>
      <c r="Q48" s="1"/>
      <c r="R48" s="1"/>
      <c r="S48" s="1"/>
      <c r="T48" s="1"/>
      <c r="U48" s="1"/>
      <c r="Y48" s="34"/>
      <c r="Z48" s="34"/>
      <c r="AA48" s="34"/>
      <c r="AB48" s="34"/>
    </row>
    <row r="49" s="34" customFormat="true" ht="23.85" hidden="false" customHeight="false" outlineLevel="0" collapsed="false">
      <c r="A49" s="8" t="s">
        <v>161</v>
      </c>
      <c r="B49" s="8" t="s">
        <v>161</v>
      </c>
      <c r="C49" s="21" t="s">
        <v>10</v>
      </c>
      <c r="D49" s="8" t="n">
        <v>124</v>
      </c>
      <c r="E49" s="8" t="n">
        <v>113</v>
      </c>
      <c r="F49" s="65" t="n">
        <v>0.9113</v>
      </c>
      <c r="G49" s="8" t="n">
        <v>11</v>
      </c>
      <c r="H49" s="65" t="n">
        <v>0.0887</v>
      </c>
      <c r="I49" s="8" t="n">
        <v>3.65</v>
      </c>
      <c r="J49" s="8" t="n">
        <v>0.35</v>
      </c>
      <c r="K49" s="8" t="s">
        <v>31</v>
      </c>
      <c r="L49" s="81"/>
      <c r="M49" s="8" t="s">
        <v>162</v>
      </c>
      <c r="N49" s="85"/>
      <c r="O49" s="23" t="n">
        <v>88</v>
      </c>
      <c r="P49" s="23" t="n">
        <v>4</v>
      </c>
      <c r="Q49" s="23" t="n">
        <v>92</v>
      </c>
      <c r="R49" s="24" t="s">
        <v>50</v>
      </c>
      <c r="S49" s="24" t="n">
        <v>4</v>
      </c>
      <c r="T49" s="25" t="n">
        <f aca="false">+O49/Q49</f>
        <v>0.956521739130435</v>
      </c>
      <c r="U49" s="26" t="n">
        <f aca="false">1-T49</f>
        <v>0.0434782608695652</v>
      </c>
      <c r="V49" s="61" t="n">
        <f aca="false">T49*S49</f>
        <v>3.82608695652174</v>
      </c>
      <c r="W49" s="61" t="n">
        <f aca="false">U49*S49</f>
        <v>0.173913043478261</v>
      </c>
      <c r="X49" s="28" t="s">
        <v>31</v>
      </c>
    </row>
    <row r="50" s="87" customFormat="true" ht="15" hidden="false" customHeight="true" outlineLevel="0" collapsed="false">
      <c r="A50" s="86"/>
      <c r="M50" s="1"/>
      <c r="N50" s="1"/>
      <c r="O50" s="1"/>
      <c r="P50" s="1"/>
      <c r="Q50" s="1"/>
      <c r="R50" s="1"/>
      <c r="S50" s="1"/>
      <c r="T50" s="1"/>
      <c r="U50" s="1"/>
      <c r="Y50" s="34"/>
      <c r="Z50" s="34"/>
      <c r="AA50" s="34"/>
      <c r="AB50" s="34"/>
      <c r="AC50" s="34"/>
    </row>
    <row r="51" s="34" customFormat="true" ht="23.85" hidden="false" customHeight="false" outlineLevel="0" collapsed="false">
      <c r="A51" s="8" t="s">
        <v>163</v>
      </c>
      <c r="B51" s="8" t="s">
        <v>163</v>
      </c>
      <c r="C51" s="21" t="s">
        <v>10</v>
      </c>
      <c r="D51" s="8" t="n">
        <v>124</v>
      </c>
      <c r="E51" s="8" t="n">
        <v>110</v>
      </c>
      <c r="F51" s="65" t="n">
        <v>0.8871</v>
      </c>
      <c r="G51" s="8" t="n">
        <v>14</v>
      </c>
      <c r="H51" s="65" t="n">
        <v>0.1129</v>
      </c>
      <c r="I51" s="8" t="n">
        <v>3.55</v>
      </c>
      <c r="J51" s="8" t="n">
        <v>0.45</v>
      </c>
      <c r="K51" s="8" t="s">
        <v>31</v>
      </c>
      <c r="L51" s="81"/>
      <c r="M51" s="8" t="s">
        <v>164</v>
      </c>
      <c r="N51" s="85"/>
      <c r="O51" s="23" t="n">
        <v>92</v>
      </c>
      <c r="P51" s="23" t="n">
        <v>17</v>
      </c>
      <c r="Q51" s="23" t="n">
        <v>109</v>
      </c>
      <c r="R51" s="24" t="s">
        <v>50</v>
      </c>
      <c r="S51" s="24" t="n">
        <v>4</v>
      </c>
      <c r="T51" s="25" t="n">
        <f aca="false">+O51/Q51</f>
        <v>0.844036697247707</v>
      </c>
      <c r="U51" s="26" t="n">
        <f aca="false">1-T51</f>
        <v>0.155963302752294</v>
      </c>
      <c r="V51" s="61" t="n">
        <f aca="false">T51*S51</f>
        <v>3.37614678899083</v>
      </c>
      <c r="W51" s="61" t="n">
        <f aca="false">U51*S51</f>
        <v>0.623853211009174</v>
      </c>
      <c r="X51" s="28" t="s">
        <v>31</v>
      </c>
    </row>
  </sheetData>
  <mergeCells count="13">
    <mergeCell ref="B1:B2"/>
    <mergeCell ref="C1:C2"/>
    <mergeCell ref="D1:D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4" activeCellId="0" sqref="P14"/>
    </sheetView>
  </sheetViews>
  <sheetFormatPr defaultColWidth="11.859375" defaultRowHeight="14.25" customHeight="false" zeroHeight="false" outlineLevelRow="0" outlineLevelCol="0"/>
  <cols>
    <col collapsed="false" customWidth="true" hidden="false" outlineLevel="0" max="1" min="1" style="88" width="19"/>
    <col collapsed="false" customWidth="false" hidden="false" outlineLevel="0" max="3" min="2" style="88" width="11.85"/>
    <col collapsed="false" customWidth="true" hidden="true" outlineLevel="0" max="9" min="4" style="88" width="11.53"/>
    <col collapsed="false" customWidth="false" hidden="false" outlineLevel="0" max="11" min="10" style="88" width="11.85"/>
    <col collapsed="false" customWidth="true" hidden="false" outlineLevel="0" max="12" min="12" style="88" width="18"/>
    <col collapsed="false" customWidth="true" hidden="false" outlineLevel="0" max="15" min="13" style="88" width="13.71"/>
    <col collapsed="false" customWidth="true" hidden="false" outlineLevel="0" max="16" min="16" style="88" width="17.29"/>
    <col collapsed="false" customWidth="true" hidden="false" outlineLevel="0" max="17" min="17" style="88" width="16.85"/>
    <col collapsed="false" customWidth="true" hidden="false" outlineLevel="0" max="22" min="18" style="88" width="13.71"/>
    <col collapsed="false" customWidth="false" hidden="false" outlineLevel="0" max="23" min="23" style="88" width="11.85"/>
    <col collapsed="false" customWidth="false" hidden="false" outlineLevel="0" max="25" min="24" style="66" width="11.85"/>
    <col collapsed="false" customWidth="false" hidden="false" outlineLevel="0" max="16384" min="26" style="88" width="11.85"/>
  </cols>
  <sheetData>
    <row r="1" customFormat="false" ht="67.5" hidden="false" customHeight="true" outlineLevel="0" collapsed="false">
      <c r="A1" s="13" t="s">
        <v>165</v>
      </c>
      <c r="B1" s="13" t="s">
        <v>2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L1" s="15" t="s">
        <v>166</v>
      </c>
      <c r="M1" s="14" t="str">
        <f aca="false">'CAP PE'!O1</f>
        <v>Nombre d'hommes au 1/1/2026</v>
      </c>
      <c r="N1" s="15" t="str">
        <f aca="false">'CAP PE'!P1</f>
        <v>nombre de femmes au 1/1/2026</v>
      </c>
      <c r="O1" s="15" t="str">
        <f aca="false">'CAP PE'!Q1</f>
        <v>effectifs totaux au 1/1/2026</v>
      </c>
      <c r="P1" s="14" t="s">
        <v>2</v>
      </c>
      <c r="Q1" s="14" t="s">
        <v>2</v>
      </c>
      <c r="R1" s="15" t="s">
        <v>17</v>
      </c>
      <c r="S1" s="15" t="s">
        <v>19</v>
      </c>
      <c r="T1" s="15" t="s">
        <v>20</v>
      </c>
      <c r="U1" s="15" t="s">
        <v>21</v>
      </c>
      <c r="V1" s="15" t="s">
        <v>22</v>
      </c>
    </row>
    <row r="2" customFormat="false" ht="60.75" hidden="false" customHeight="true" outlineLevel="0" collapsed="false">
      <c r="A2" s="21" t="s">
        <v>167</v>
      </c>
      <c r="B2" s="8" t="s">
        <v>54</v>
      </c>
      <c r="C2" s="8" t="n">
        <v>4112</v>
      </c>
      <c r="D2" s="8" t="n">
        <v>2113</v>
      </c>
      <c r="E2" s="65" t="n">
        <v>0.5139</v>
      </c>
      <c r="F2" s="8" t="n">
        <v>1999</v>
      </c>
      <c r="G2" s="65" t="n">
        <v>0.4861</v>
      </c>
      <c r="H2" s="8" t="n">
        <v>6.17</v>
      </c>
      <c r="I2" s="8" t="n">
        <v>5.83</v>
      </c>
      <c r="J2" s="8" t="s">
        <v>31</v>
      </c>
      <c r="L2" s="89" t="s">
        <v>168</v>
      </c>
      <c r="M2" s="50" t="n">
        <v>1726</v>
      </c>
      <c r="N2" s="50" t="n">
        <v>2287</v>
      </c>
      <c r="O2" s="50" t="n">
        <v>4013</v>
      </c>
      <c r="P2" s="51" t="s">
        <v>55</v>
      </c>
      <c r="Q2" s="51" t="n">
        <v>12</v>
      </c>
      <c r="R2" s="52" t="n">
        <f aca="false">+M2/O2</f>
        <v>0.430102167954149</v>
      </c>
      <c r="S2" s="53" t="n">
        <f aca="false">1-R2</f>
        <v>0.569897832045851</v>
      </c>
      <c r="T2" s="54" t="n">
        <f aca="false">R2*Q2</f>
        <v>5.16122601544979</v>
      </c>
      <c r="U2" s="54" t="n">
        <f aca="false">S2*Q2</f>
        <v>6.83877398455021</v>
      </c>
      <c r="V2" s="50" t="s">
        <v>31</v>
      </c>
    </row>
    <row r="3" customFormat="false" ht="14.25" hidden="false" customHeight="true" outlineLevel="0" collapsed="false">
      <c r="A3" s="48"/>
      <c r="B3" s="48"/>
      <c r="C3" s="48"/>
      <c r="D3" s="48"/>
      <c r="E3" s="48"/>
      <c r="F3" s="48"/>
      <c r="G3" s="48"/>
      <c r="H3" s="48"/>
      <c r="I3" s="48"/>
      <c r="J3" s="48"/>
      <c r="L3" s="89"/>
      <c r="M3" s="50"/>
      <c r="N3" s="50"/>
      <c r="O3" s="50"/>
      <c r="P3" s="51"/>
      <c r="Q3" s="51"/>
      <c r="R3" s="52"/>
      <c r="S3" s="53"/>
      <c r="T3" s="54"/>
      <c r="U3" s="54"/>
      <c r="V3" s="50"/>
    </row>
    <row r="4" customFormat="false" ht="23.85" hidden="false" customHeight="false" outlineLevel="0" collapsed="false">
      <c r="A4" s="21" t="s">
        <v>169</v>
      </c>
      <c r="B4" s="21" t="s">
        <v>10</v>
      </c>
      <c r="C4" s="8" t="n">
        <v>54</v>
      </c>
      <c r="D4" s="8" t="n">
        <v>1</v>
      </c>
      <c r="E4" s="65" t="n">
        <v>0.0185</v>
      </c>
      <c r="F4" s="8" t="n">
        <v>53</v>
      </c>
      <c r="G4" s="65" t="n">
        <v>0.9815</v>
      </c>
      <c r="H4" s="8" t="n">
        <v>0.07</v>
      </c>
      <c r="I4" s="8" t="n">
        <v>3.93</v>
      </c>
      <c r="J4" s="8" t="s">
        <v>31</v>
      </c>
      <c r="L4" s="89"/>
      <c r="M4" s="50"/>
      <c r="N4" s="50"/>
      <c r="O4" s="50"/>
      <c r="P4" s="51"/>
      <c r="Q4" s="51"/>
      <c r="R4" s="52"/>
      <c r="S4" s="53"/>
      <c r="T4" s="54"/>
      <c r="U4" s="54"/>
      <c r="V4" s="50"/>
    </row>
    <row r="5" customFormat="false" ht="14.25" hidden="false" customHeight="false" outlineLevel="0" collapsed="false">
      <c r="A5" s="48"/>
      <c r="B5" s="48"/>
      <c r="C5" s="48"/>
      <c r="D5" s="48"/>
      <c r="E5" s="48"/>
      <c r="F5" s="48"/>
      <c r="G5" s="48"/>
      <c r="H5" s="48"/>
      <c r="I5" s="48"/>
      <c r="J5" s="48"/>
      <c r="L5" s="48"/>
      <c r="M5" s="90"/>
      <c r="N5" s="90"/>
      <c r="O5" s="90"/>
    </row>
    <row r="6" customFormat="false" ht="35.05" hidden="false" customHeight="false" outlineLevel="0" collapsed="false">
      <c r="A6" s="21" t="s">
        <v>170</v>
      </c>
      <c r="B6" s="21" t="s">
        <v>6</v>
      </c>
      <c r="C6" s="8" t="n">
        <v>665</v>
      </c>
      <c r="D6" s="8" t="n">
        <v>297</v>
      </c>
      <c r="E6" s="65" t="n">
        <v>0.4466</v>
      </c>
      <c r="F6" s="8" t="n">
        <v>368</v>
      </c>
      <c r="G6" s="65" t="n">
        <v>0.5534</v>
      </c>
      <c r="H6" s="8" t="n">
        <v>5.36</v>
      </c>
      <c r="I6" s="8" t="n">
        <v>6.64</v>
      </c>
      <c r="J6" s="8" t="s">
        <v>31</v>
      </c>
      <c r="L6" s="21" t="s">
        <v>170</v>
      </c>
      <c r="M6" s="23" t="n">
        <v>485</v>
      </c>
      <c r="N6" s="23" t="n">
        <v>628</v>
      </c>
      <c r="O6" s="23" t="n">
        <v>1113</v>
      </c>
      <c r="P6" s="24" t="s">
        <v>55</v>
      </c>
      <c r="Q6" s="24" t="n">
        <v>12</v>
      </c>
      <c r="R6" s="25" t="n">
        <f aca="false">+M6/O6</f>
        <v>0.435759209344115</v>
      </c>
      <c r="S6" s="26" t="n">
        <f aca="false">1-R6</f>
        <v>0.564240790655885</v>
      </c>
      <c r="T6" s="27" t="n">
        <f aca="false">R6*Q6</f>
        <v>5.22911051212938</v>
      </c>
      <c r="U6" s="27" t="n">
        <f aca="false">S6*Q6</f>
        <v>6.77088948787062</v>
      </c>
      <c r="V6" s="28" t="s">
        <v>31</v>
      </c>
    </row>
    <row r="7" customFormat="false" ht="14.25" hidden="false" customHeight="false" outlineLevel="0" collapsed="false">
      <c r="A7" s="48"/>
      <c r="B7" s="48"/>
      <c r="C7" s="48"/>
      <c r="D7" s="48"/>
      <c r="E7" s="48"/>
      <c r="F7" s="48"/>
      <c r="G7" s="48"/>
      <c r="H7" s="48"/>
      <c r="I7" s="48"/>
      <c r="J7" s="48"/>
      <c r="M7" s="90"/>
      <c r="N7" s="90"/>
      <c r="O7" s="90"/>
    </row>
    <row r="8" customFormat="false" ht="23.85" hidden="false" customHeight="false" outlineLevel="0" collapsed="false">
      <c r="A8" s="21" t="s">
        <v>171</v>
      </c>
      <c r="B8" s="21" t="s">
        <v>10</v>
      </c>
      <c r="C8" s="8" t="n">
        <v>289</v>
      </c>
      <c r="D8" s="8" t="n">
        <v>173</v>
      </c>
      <c r="E8" s="65" t="n">
        <v>0.5986</v>
      </c>
      <c r="F8" s="8" t="n">
        <v>116</v>
      </c>
      <c r="G8" s="65" t="n">
        <v>0.4014</v>
      </c>
      <c r="H8" s="8" t="n">
        <v>2.39</v>
      </c>
      <c r="I8" s="8" t="n">
        <v>1.61</v>
      </c>
      <c r="J8" s="8" t="s">
        <v>31</v>
      </c>
      <c r="L8" s="21" t="s">
        <v>171</v>
      </c>
      <c r="M8" s="23" t="n">
        <v>258</v>
      </c>
      <c r="N8" s="23" t="n">
        <v>139</v>
      </c>
      <c r="O8" s="23" t="n">
        <v>397</v>
      </c>
      <c r="P8" s="24" t="s">
        <v>50</v>
      </c>
      <c r="Q8" s="24" t="n">
        <v>4</v>
      </c>
      <c r="R8" s="25" t="n">
        <f aca="false">+M8/O8</f>
        <v>0.649874055415617</v>
      </c>
      <c r="S8" s="26" t="n">
        <f aca="false">1-R8</f>
        <v>0.350125944584383</v>
      </c>
      <c r="T8" s="27" t="n">
        <f aca="false">R8*Q8</f>
        <v>2.59949622166247</v>
      </c>
      <c r="U8" s="27" t="n">
        <f aca="false">S8*Q8</f>
        <v>1.40050377833753</v>
      </c>
      <c r="V8" s="28" t="s">
        <v>31</v>
      </c>
    </row>
    <row r="9" customFormat="false" ht="46.25" hidden="false" customHeight="false" outlineLevel="0" collapsed="false">
      <c r="A9" s="21" t="s">
        <v>172</v>
      </c>
      <c r="B9" s="21" t="s">
        <v>10</v>
      </c>
      <c r="C9" s="8" t="n">
        <v>119</v>
      </c>
      <c r="D9" s="8" t="n">
        <v>108</v>
      </c>
      <c r="E9" s="65" t="n">
        <v>0.9076</v>
      </c>
      <c r="F9" s="8" t="n">
        <v>11</v>
      </c>
      <c r="G9" s="65" t="n">
        <v>0.0924</v>
      </c>
      <c r="H9" s="8" t="n">
        <v>3.63</v>
      </c>
      <c r="I9" s="8" t="n">
        <v>0.37</v>
      </c>
      <c r="J9" s="8" t="s">
        <v>31</v>
      </c>
      <c r="L9" s="21" t="s">
        <v>172</v>
      </c>
      <c r="M9" s="23" t="n">
        <v>34</v>
      </c>
      <c r="N9" s="23" t="n">
        <v>2</v>
      </c>
      <c r="O9" s="23" t="n">
        <v>36</v>
      </c>
      <c r="P9" s="24" t="s">
        <v>50</v>
      </c>
      <c r="Q9" s="24" t="n">
        <v>4</v>
      </c>
      <c r="R9" s="25" t="n">
        <f aca="false">+M9/O9</f>
        <v>0.944444444444444</v>
      </c>
      <c r="S9" s="26" t="n">
        <f aca="false">1-R9</f>
        <v>0.0555555555555556</v>
      </c>
      <c r="T9" s="27" t="n">
        <f aca="false">R9*Q9</f>
        <v>3.77777777777778</v>
      </c>
      <c r="U9" s="27" t="n">
        <f aca="false">S9*Q9</f>
        <v>0.222222222222222</v>
      </c>
      <c r="V9" s="28" t="s">
        <v>31</v>
      </c>
    </row>
    <row r="13" customFormat="false" ht="15" hidden="false" customHeight="true" outlineLevel="0" collapsed="false"/>
  </sheetData>
  <mergeCells count="11"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7"/>
  <sheetViews>
    <sheetView showFormulas="false" showGridLines="true" showRowColHeaders="true" showZeros="true" rightToLeft="false" tabSelected="false" showOutlineSymbols="true" defaultGridColor="true" view="normal" topLeftCell="A13" colorId="64" zoomScale="90" zoomScaleNormal="90" zoomScalePageLayoutView="100" workbookViewId="0">
      <selection pane="topLeft" activeCell="U23" activeCellId="0" sqref="U23"/>
    </sheetView>
  </sheetViews>
  <sheetFormatPr defaultColWidth="10.71484375" defaultRowHeight="15" customHeight="fals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0" width="33.57"/>
    <col collapsed="false" customWidth="true" hidden="false" outlineLevel="0" max="5" min="4" style="0" width="11.43"/>
    <col collapsed="false" customWidth="true" hidden="true" outlineLevel="0" max="14" min="6" style="0" width="11.43"/>
    <col collapsed="false" customWidth="true" hidden="false" outlineLevel="0" max="15" min="15" style="0" width="3.42"/>
    <col collapsed="false" customWidth="true" hidden="false" outlineLevel="0" max="16" min="16" style="0" width="28.71"/>
    <col collapsed="false" customWidth="true" hidden="true" outlineLevel="0" max="17" min="17" style="0" width="27.42"/>
    <col collapsed="false" customWidth="true" hidden="false" outlineLevel="0" max="27" min="18" style="0" width="14.86"/>
    <col collapsed="false" customWidth="true" hidden="false" outlineLevel="0" max="28" min="28" style="0" width="4.29"/>
  </cols>
  <sheetData>
    <row r="1" customFormat="false" ht="16.75" hidden="false" customHeight="false" outlineLevel="0" collapsed="false">
      <c r="A1" s="57"/>
      <c r="B1" s="5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.75" hidden="false" customHeight="true" outlineLevel="0" collapsed="false">
      <c r="A2" s="13" t="s">
        <v>173</v>
      </c>
      <c r="B2" s="13"/>
      <c r="C2" s="13" t="s">
        <v>2</v>
      </c>
      <c r="D2" s="13" t="s">
        <v>174</v>
      </c>
      <c r="E2" s="13" t="s">
        <v>15</v>
      </c>
      <c r="F2" s="13" t="s">
        <v>16</v>
      </c>
      <c r="G2" s="13" t="s">
        <v>17</v>
      </c>
      <c r="H2" s="13" t="s">
        <v>18</v>
      </c>
      <c r="I2" s="13" t="s">
        <v>19</v>
      </c>
      <c r="J2" s="13" t="s">
        <v>20</v>
      </c>
      <c r="K2" s="13" t="s">
        <v>20</v>
      </c>
      <c r="L2" s="13" t="s">
        <v>21</v>
      </c>
      <c r="M2" s="13" t="s">
        <v>21</v>
      </c>
      <c r="N2" s="13" t="s">
        <v>175</v>
      </c>
      <c r="P2" s="15" t="s">
        <v>176</v>
      </c>
      <c r="Q2" s="15"/>
      <c r="R2" s="15" t="str">
        <f aca="false">'CCP ministérielles'!M1</f>
        <v>Nombre d'hommes au 1/1/2026</v>
      </c>
      <c r="S2" s="15" t="str">
        <f aca="false">'CCP ministérielles'!N1</f>
        <v>nombre de femmes au 1/1/2026</v>
      </c>
      <c r="T2" s="15" t="str">
        <f aca="false">'CCP ministérielles'!O1</f>
        <v>effectifs totaux au 1/1/2026</v>
      </c>
      <c r="U2" s="15" t="s">
        <v>2</v>
      </c>
      <c r="V2" s="15" t="s">
        <v>2</v>
      </c>
      <c r="W2" s="15" t="s">
        <v>17</v>
      </c>
      <c r="X2" s="15" t="s">
        <v>19</v>
      </c>
      <c r="Y2" s="15" t="s">
        <v>20</v>
      </c>
      <c r="Z2" s="15" t="s">
        <v>21</v>
      </c>
      <c r="AA2" s="15" t="s">
        <v>175</v>
      </c>
    </row>
    <row r="3" customFormat="false" ht="48.75" hidden="false" customHeight="true" outlineLevel="0" collapsed="false">
      <c r="A3" s="13" t="s">
        <v>177</v>
      </c>
      <c r="B3" s="13" t="s">
        <v>178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P3" s="15" t="s">
        <v>177</v>
      </c>
      <c r="Q3" s="15" t="s">
        <v>178</v>
      </c>
      <c r="R3" s="15"/>
      <c r="S3" s="15"/>
      <c r="T3" s="15"/>
      <c r="U3" s="15"/>
      <c r="V3" s="15"/>
      <c r="W3" s="15"/>
      <c r="X3" s="15"/>
      <c r="Y3" s="15"/>
      <c r="Z3" s="15"/>
      <c r="AA3" s="15"/>
    </row>
    <row r="4" customFormat="false" ht="76.5" hidden="false" customHeight="true" outlineLevel="0" collapsed="false">
      <c r="A4" s="29" t="s">
        <v>179</v>
      </c>
      <c r="B4" s="29" t="s">
        <v>180</v>
      </c>
      <c r="C4" s="29" t="s">
        <v>181</v>
      </c>
      <c r="D4" s="29" t="n">
        <v>10</v>
      </c>
      <c r="E4" s="8" t="n">
        <v>759</v>
      </c>
      <c r="F4" s="8" t="n">
        <v>334</v>
      </c>
      <c r="G4" s="65" t="n">
        <v>0.4401</v>
      </c>
      <c r="H4" s="8" t="n">
        <v>425</v>
      </c>
      <c r="I4" s="65" t="n">
        <v>0.5599</v>
      </c>
      <c r="J4" s="8" t="n">
        <v>4.4</v>
      </c>
      <c r="K4" s="8" t="s">
        <v>182</v>
      </c>
      <c r="L4" s="8" t="n">
        <v>5.6</v>
      </c>
      <c r="M4" s="29" t="s">
        <v>183</v>
      </c>
      <c r="N4" s="29" t="s">
        <v>31</v>
      </c>
      <c r="P4" s="29" t="s">
        <v>179</v>
      </c>
      <c r="Q4" s="91"/>
      <c r="R4" s="23" t="n">
        <v>373</v>
      </c>
      <c r="S4" s="23" t="n">
        <v>549</v>
      </c>
      <c r="T4" s="23" t="n">
        <v>922</v>
      </c>
      <c r="U4" s="24" t="s">
        <v>184</v>
      </c>
      <c r="V4" s="24" t="n">
        <v>10</v>
      </c>
      <c r="W4" s="25" t="n">
        <f aca="false">+R4/T4</f>
        <v>0.404555314533623</v>
      </c>
      <c r="X4" s="26" t="n">
        <f aca="false">1-W4</f>
        <v>0.595444685466378</v>
      </c>
      <c r="Y4" s="27" t="n">
        <f aca="false">W4*V4</f>
        <v>4.04555314533623</v>
      </c>
      <c r="Z4" s="27" t="n">
        <f aca="false">X4*V4</f>
        <v>5.95444685466378</v>
      </c>
      <c r="AA4" s="28" t="s">
        <v>31</v>
      </c>
    </row>
    <row r="5" customFormat="false" ht="23.85" hidden="false" customHeight="false" outlineLevel="0" collapsed="false">
      <c r="A5" s="29" t="s">
        <v>185</v>
      </c>
      <c r="B5" s="29"/>
      <c r="C5" s="8" t="s">
        <v>186</v>
      </c>
      <c r="D5" s="21" t="n">
        <v>6</v>
      </c>
      <c r="E5" s="29" t="n">
        <v>48</v>
      </c>
      <c r="F5" s="29" t="n">
        <v>28</v>
      </c>
      <c r="G5" s="47" t="n">
        <v>0.5833</v>
      </c>
      <c r="H5" s="29" t="n">
        <v>20</v>
      </c>
      <c r="I5" s="47" t="n">
        <v>0.4167</v>
      </c>
      <c r="J5" s="29" t="n">
        <v>3.5</v>
      </c>
      <c r="K5" s="29" t="s">
        <v>187</v>
      </c>
      <c r="L5" s="29" t="n">
        <v>2.5</v>
      </c>
      <c r="M5" s="29" t="s">
        <v>188</v>
      </c>
      <c r="N5" s="29" t="s">
        <v>31</v>
      </c>
      <c r="P5" s="29" t="s">
        <v>185</v>
      </c>
      <c r="Q5" s="91"/>
      <c r="R5" s="23" t="n">
        <v>39</v>
      </c>
      <c r="S5" s="23" t="n">
        <v>35</v>
      </c>
      <c r="T5" s="23" t="n">
        <v>74</v>
      </c>
      <c r="U5" s="8" t="s">
        <v>186</v>
      </c>
      <c r="V5" s="24" t="n">
        <v>6</v>
      </c>
      <c r="W5" s="25" t="n">
        <f aca="false">+R5/T5</f>
        <v>0.527027027027027</v>
      </c>
      <c r="X5" s="26" t="n">
        <f aca="false">1-W5</f>
        <v>0.472972972972973</v>
      </c>
      <c r="Y5" s="27" t="n">
        <f aca="false">W5*V5</f>
        <v>3.16216216216216</v>
      </c>
      <c r="Z5" s="27" t="n">
        <f aca="false">X5*V5</f>
        <v>2.83783783783784</v>
      </c>
      <c r="AA5" s="28" t="s">
        <v>31</v>
      </c>
    </row>
    <row r="6" customFormat="false" ht="58.5" hidden="false" customHeight="true" outlineLevel="0" collapsed="false">
      <c r="A6" s="35" t="s">
        <v>189</v>
      </c>
      <c r="B6" s="29"/>
      <c r="C6" s="8" t="s">
        <v>186</v>
      </c>
      <c r="D6" s="21" t="n">
        <v>6</v>
      </c>
      <c r="E6" s="29" t="n">
        <v>65</v>
      </c>
      <c r="F6" s="29" t="n">
        <v>24</v>
      </c>
      <c r="G6" s="47" t="n">
        <v>0.3692</v>
      </c>
      <c r="H6" s="29" t="n">
        <v>41</v>
      </c>
      <c r="I6" s="47" t="n">
        <v>0.6308</v>
      </c>
      <c r="J6" s="29" t="n">
        <v>2.22</v>
      </c>
      <c r="K6" s="29" t="s">
        <v>188</v>
      </c>
      <c r="L6" s="29" t="n">
        <v>3.78</v>
      </c>
      <c r="M6" s="29" t="s">
        <v>187</v>
      </c>
      <c r="N6" s="29" t="s">
        <v>31</v>
      </c>
      <c r="P6" s="29" t="s">
        <v>189</v>
      </c>
      <c r="Q6" s="91"/>
      <c r="R6" s="23" t="n">
        <v>47</v>
      </c>
      <c r="S6" s="23" t="n">
        <v>102</v>
      </c>
      <c r="T6" s="23" t="n">
        <v>149</v>
      </c>
      <c r="U6" s="8" t="s">
        <v>186</v>
      </c>
      <c r="V6" s="24" t="n">
        <v>6</v>
      </c>
      <c r="W6" s="25" t="n">
        <f aca="false">+R6/T6</f>
        <v>0.315436241610738</v>
      </c>
      <c r="X6" s="26" t="n">
        <f aca="false">1-W6</f>
        <v>0.684563758389262</v>
      </c>
      <c r="Y6" s="27" t="n">
        <f aca="false">W6*V6</f>
        <v>1.89261744966443</v>
      </c>
      <c r="Z6" s="27" t="n">
        <f aca="false">X6*V6</f>
        <v>4.10738255033557</v>
      </c>
      <c r="AA6" s="28" t="s">
        <v>31</v>
      </c>
    </row>
    <row r="7" customFormat="false" ht="40.5" hidden="false" customHeight="true" outlineLevel="0" collapsed="false">
      <c r="A7" s="29" t="s">
        <v>190</v>
      </c>
      <c r="B7" s="29"/>
      <c r="C7" s="8" t="s">
        <v>8</v>
      </c>
      <c r="D7" s="21" t="n">
        <v>8</v>
      </c>
      <c r="E7" s="29" t="n">
        <v>68</v>
      </c>
      <c r="F7" s="29" t="n">
        <v>42</v>
      </c>
      <c r="G7" s="47" t="n">
        <v>0.6176</v>
      </c>
      <c r="H7" s="29" t="n">
        <v>26</v>
      </c>
      <c r="I7" s="47" t="n">
        <v>0.3824</v>
      </c>
      <c r="J7" s="29" t="n">
        <v>4.94</v>
      </c>
      <c r="K7" s="29" t="s">
        <v>182</v>
      </c>
      <c r="L7" s="29" t="n">
        <v>3.06</v>
      </c>
      <c r="M7" s="29" t="s">
        <v>187</v>
      </c>
      <c r="N7" s="29" t="s">
        <v>31</v>
      </c>
      <c r="P7" s="29" t="s">
        <v>190</v>
      </c>
      <c r="Q7" s="91"/>
      <c r="R7" s="23" t="n">
        <v>45</v>
      </c>
      <c r="S7" s="23" t="n">
        <v>26</v>
      </c>
      <c r="T7" s="23" t="n">
        <v>71</v>
      </c>
      <c r="U7" s="8" t="s">
        <v>8</v>
      </c>
      <c r="V7" s="24" t="n">
        <v>8</v>
      </c>
      <c r="W7" s="25" t="n">
        <f aca="false">+R7/T7</f>
        <v>0.633802816901409</v>
      </c>
      <c r="X7" s="26" t="n">
        <f aca="false">1-W7</f>
        <v>0.366197183098592</v>
      </c>
      <c r="Y7" s="27" t="n">
        <f aca="false">W7*V7</f>
        <v>5.07042253521127</v>
      </c>
      <c r="Z7" s="27" t="n">
        <f aca="false">X7*V7</f>
        <v>2.92957746478873</v>
      </c>
      <c r="AA7" s="28" t="s">
        <v>31</v>
      </c>
    </row>
    <row r="8" s="34" customFormat="true" ht="15" hidden="false" customHeight="false" outlineLevel="0" collapsed="false">
      <c r="A8" s="11"/>
      <c r="B8" s="92"/>
      <c r="C8" s="1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customFormat="false" ht="35.05" hidden="false" customHeight="false" outlineLevel="0" collapsed="false">
      <c r="A9" s="29" t="s">
        <v>191</v>
      </c>
      <c r="B9" s="29" t="s">
        <v>192</v>
      </c>
      <c r="C9" s="8" t="s">
        <v>186</v>
      </c>
      <c r="D9" s="21" t="n">
        <v>10</v>
      </c>
      <c r="E9" s="29" t="n">
        <v>128</v>
      </c>
      <c r="F9" s="29" t="n">
        <v>60</v>
      </c>
      <c r="G9" s="47" t="n">
        <v>0.4688</v>
      </c>
      <c r="H9" s="29" t="n">
        <v>68</v>
      </c>
      <c r="I9" s="47" t="n">
        <v>0.5313</v>
      </c>
      <c r="J9" s="29" t="n">
        <v>4.69</v>
      </c>
      <c r="K9" s="29" t="s">
        <v>182</v>
      </c>
      <c r="L9" s="29" t="n">
        <v>5.31</v>
      </c>
      <c r="M9" s="29" t="s">
        <v>183</v>
      </c>
      <c r="N9" s="29" t="s">
        <v>31</v>
      </c>
      <c r="P9" s="29" t="s">
        <v>191</v>
      </c>
      <c r="Q9" s="91"/>
      <c r="R9" s="23" t="n">
        <v>114</v>
      </c>
      <c r="S9" s="23" t="n">
        <v>150</v>
      </c>
      <c r="T9" s="23" t="n">
        <v>264</v>
      </c>
      <c r="U9" s="8" t="s">
        <v>186</v>
      </c>
      <c r="V9" s="24" t="n">
        <v>6</v>
      </c>
      <c r="W9" s="25" t="n">
        <f aca="false">+R9/T9</f>
        <v>0.431818181818182</v>
      </c>
      <c r="X9" s="26" t="n">
        <f aca="false">1-W9</f>
        <v>0.568181818181818</v>
      </c>
      <c r="Y9" s="27" t="n">
        <f aca="false">W9*V9</f>
        <v>2.59090909090909</v>
      </c>
      <c r="Z9" s="27" t="n">
        <f aca="false">X9*V9</f>
        <v>3.40909090909091</v>
      </c>
      <c r="AA9" s="28" t="s">
        <v>31</v>
      </c>
    </row>
    <row r="10" customFormat="false" ht="35.05" hidden="false" customHeight="false" outlineLevel="0" collapsed="false">
      <c r="A10" s="29" t="s">
        <v>193</v>
      </c>
      <c r="B10" s="29" t="s">
        <v>194</v>
      </c>
      <c r="C10" s="8" t="s">
        <v>10</v>
      </c>
      <c r="D10" s="21" t="n">
        <v>4</v>
      </c>
      <c r="E10" s="29" t="n">
        <v>39</v>
      </c>
      <c r="F10" s="29" t="n">
        <v>20</v>
      </c>
      <c r="G10" s="47" t="n">
        <v>0.5128</v>
      </c>
      <c r="H10" s="29" t="n">
        <v>19</v>
      </c>
      <c r="I10" s="47" t="n">
        <v>0.4872</v>
      </c>
      <c r="J10" s="29" t="n">
        <v>2.05</v>
      </c>
      <c r="K10" s="29" t="s">
        <v>188</v>
      </c>
      <c r="L10" s="29" t="n">
        <v>1.95</v>
      </c>
      <c r="M10" s="29" t="s">
        <v>195</v>
      </c>
      <c r="N10" s="29" t="s">
        <v>31</v>
      </c>
      <c r="P10" s="29" t="s">
        <v>193</v>
      </c>
      <c r="Q10" s="91"/>
      <c r="R10" s="23" t="n">
        <v>46</v>
      </c>
      <c r="S10" s="23" t="n">
        <v>63</v>
      </c>
      <c r="T10" s="23" t="n">
        <v>109</v>
      </c>
      <c r="U10" s="8" t="s">
        <v>10</v>
      </c>
      <c r="V10" s="24" t="n">
        <v>4</v>
      </c>
      <c r="W10" s="25" t="n">
        <f aca="false">+R10/T10</f>
        <v>0.422018348623853</v>
      </c>
      <c r="X10" s="26" t="n">
        <f aca="false">1-W10</f>
        <v>0.577981651376147</v>
      </c>
      <c r="Y10" s="27" t="n">
        <f aca="false">W10*V10</f>
        <v>1.68807339449541</v>
      </c>
      <c r="Z10" s="27" t="n">
        <f aca="false">X10*V10</f>
        <v>2.31192660550459</v>
      </c>
      <c r="AA10" s="28" t="s">
        <v>31</v>
      </c>
    </row>
    <row r="11" customFormat="false" ht="35.05" hidden="false" customHeight="false" outlineLevel="0" collapsed="false">
      <c r="A11" s="29" t="s">
        <v>196</v>
      </c>
      <c r="B11" s="29" t="s">
        <v>197</v>
      </c>
      <c r="C11" s="8" t="s">
        <v>10</v>
      </c>
      <c r="D11" s="21" t="n">
        <v>4</v>
      </c>
      <c r="E11" s="29" t="n">
        <v>68</v>
      </c>
      <c r="F11" s="29" t="n">
        <v>33</v>
      </c>
      <c r="G11" s="47" t="n">
        <v>0.4853</v>
      </c>
      <c r="H11" s="29" t="n">
        <v>35</v>
      </c>
      <c r="I11" s="47" t="n">
        <v>0.5147</v>
      </c>
      <c r="J11" s="29" t="n">
        <v>1.94</v>
      </c>
      <c r="K11" s="29" t="s">
        <v>195</v>
      </c>
      <c r="L11" s="29" t="n">
        <v>2.06</v>
      </c>
      <c r="M11" s="29" t="s">
        <v>188</v>
      </c>
      <c r="N11" s="29" t="s">
        <v>31</v>
      </c>
      <c r="P11" s="29" t="s">
        <v>196</v>
      </c>
      <c r="Q11" s="91"/>
      <c r="R11" s="23" t="n">
        <v>50</v>
      </c>
      <c r="S11" s="23" t="n">
        <v>77</v>
      </c>
      <c r="T11" s="23" t="n">
        <v>127</v>
      </c>
      <c r="U11" s="8" t="s">
        <v>10</v>
      </c>
      <c r="V11" s="24" t="n">
        <v>4</v>
      </c>
      <c r="W11" s="25" t="n">
        <f aca="false">+R11/T11</f>
        <v>0.393700787401575</v>
      </c>
      <c r="X11" s="26" t="n">
        <f aca="false">1-W11</f>
        <v>0.606299212598425</v>
      </c>
      <c r="Y11" s="27" t="n">
        <f aca="false">W11*V11</f>
        <v>1.5748031496063</v>
      </c>
      <c r="Z11" s="27" t="n">
        <f aca="false">X11*V11</f>
        <v>2.4251968503937</v>
      </c>
      <c r="AA11" s="28" t="s">
        <v>31</v>
      </c>
    </row>
    <row r="12" customFormat="false" ht="35.05" hidden="false" customHeight="false" outlineLevel="0" collapsed="false">
      <c r="A12" s="29" t="s">
        <v>198</v>
      </c>
      <c r="B12" s="29" t="s">
        <v>199</v>
      </c>
      <c r="C12" s="8" t="s">
        <v>186</v>
      </c>
      <c r="D12" s="21" t="n">
        <v>6</v>
      </c>
      <c r="E12" s="29" t="n">
        <v>98</v>
      </c>
      <c r="F12" s="29" t="n">
        <v>54</v>
      </c>
      <c r="G12" s="47" t="n">
        <v>0.551</v>
      </c>
      <c r="H12" s="29" t="n">
        <v>44</v>
      </c>
      <c r="I12" s="47" t="n">
        <v>0.449</v>
      </c>
      <c r="J12" s="29" t="n">
        <v>3.31</v>
      </c>
      <c r="K12" s="29" t="s">
        <v>187</v>
      </c>
      <c r="L12" s="29" t="n">
        <v>2.69</v>
      </c>
      <c r="M12" s="29" t="s">
        <v>188</v>
      </c>
      <c r="N12" s="29" t="s">
        <v>31</v>
      </c>
      <c r="P12" s="29" t="s">
        <v>198</v>
      </c>
      <c r="Q12" s="91"/>
      <c r="R12" s="23" t="n">
        <v>92</v>
      </c>
      <c r="S12" s="23" t="n">
        <v>60</v>
      </c>
      <c r="T12" s="23" t="n">
        <v>152</v>
      </c>
      <c r="U12" s="8" t="s">
        <v>186</v>
      </c>
      <c r="V12" s="24" t="n">
        <v>6</v>
      </c>
      <c r="W12" s="25" t="n">
        <f aca="false">+R12/T12</f>
        <v>0.605263157894737</v>
      </c>
      <c r="X12" s="26" t="n">
        <f aca="false">1-W12</f>
        <v>0.394736842105263</v>
      </c>
      <c r="Y12" s="27" t="n">
        <f aca="false">W12*V12</f>
        <v>3.63157894736842</v>
      </c>
      <c r="Z12" s="27" t="n">
        <f aca="false">X12*V12</f>
        <v>2.36842105263158</v>
      </c>
      <c r="AA12" s="28" t="s">
        <v>31</v>
      </c>
    </row>
    <row r="13" s="1" customFormat="true" ht="15" hidden="false" customHeight="false" outlineLevel="0" collapsed="false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P13" s="34"/>
      <c r="Q13" s="34"/>
      <c r="R13" s="34"/>
      <c r="S13" s="34"/>
      <c r="T13" s="34"/>
      <c r="U13" s="34"/>
      <c r="V13" s="34"/>
      <c r="W13" s="34"/>
    </row>
    <row r="14" customFormat="false" ht="25.5" hidden="false" customHeight="true" outlineLevel="0" collapsed="false">
      <c r="A14" s="29" t="s">
        <v>200</v>
      </c>
      <c r="B14" s="29" t="s">
        <v>201</v>
      </c>
      <c r="C14" s="8" t="s">
        <v>181</v>
      </c>
      <c r="D14" s="21" t="n">
        <v>10</v>
      </c>
      <c r="E14" s="29" t="n">
        <v>204</v>
      </c>
      <c r="F14" s="29" t="n">
        <v>83</v>
      </c>
      <c r="G14" s="47" t="n">
        <v>0.4069</v>
      </c>
      <c r="H14" s="29" t="n">
        <v>121</v>
      </c>
      <c r="I14" s="47" t="n">
        <v>0.5931</v>
      </c>
      <c r="J14" s="29" t="n">
        <v>4.07</v>
      </c>
      <c r="K14" s="29" t="s">
        <v>182</v>
      </c>
      <c r="L14" s="29" t="n">
        <v>5.93</v>
      </c>
      <c r="M14" s="29" t="s">
        <v>183</v>
      </c>
      <c r="N14" s="29" t="s">
        <v>31</v>
      </c>
      <c r="P14" s="29" t="s">
        <v>200</v>
      </c>
      <c r="Q14" s="91"/>
      <c r="R14" s="23" t="n">
        <v>86</v>
      </c>
      <c r="S14" s="23" t="n">
        <v>126</v>
      </c>
      <c r="T14" s="23" t="n">
        <v>212</v>
      </c>
      <c r="U14" s="8" t="s">
        <v>181</v>
      </c>
      <c r="V14" s="21" t="n">
        <v>10</v>
      </c>
      <c r="W14" s="25" t="n">
        <f aca="false">+R14/T14</f>
        <v>0.405660377358491</v>
      </c>
      <c r="X14" s="26" t="n">
        <f aca="false">1-W14</f>
        <v>0.594339622641509</v>
      </c>
      <c r="Y14" s="27" t="n">
        <f aca="false">W14*V14</f>
        <v>4.05660377358491</v>
      </c>
      <c r="Z14" s="27" t="n">
        <f aca="false">X14*V14</f>
        <v>5.9433962264151</v>
      </c>
      <c r="AA14" s="28" t="s">
        <v>31</v>
      </c>
    </row>
    <row r="15" customFormat="false" ht="23.85" hidden="false" customHeight="false" outlineLevel="0" collapsed="false">
      <c r="A15" s="29" t="s">
        <v>202</v>
      </c>
      <c r="B15" s="29"/>
      <c r="C15" s="8" t="s">
        <v>8</v>
      </c>
      <c r="D15" s="21" t="n">
        <v>8</v>
      </c>
      <c r="E15" s="29" t="n">
        <v>124</v>
      </c>
      <c r="F15" s="29" t="n">
        <v>50</v>
      </c>
      <c r="G15" s="47" t="n">
        <v>0.4032</v>
      </c>
      <c r="H15" s="29" t="n">
        <v>74</v>
      </c>
      <c r="I15" s="47" t="n">
        <v>0.5968</v>
      </c>
      <c r="J15" s="29" t="n">
        <v>3.23</v>
      </c>
      <c r="K15" s="29" t="s">
        <v>187</v>
      </c>
      <c r="L15" s="29" t="n">
        <v>4.77</v>
      </c>
      <c r="M15" s="29" t="s">
        <v>182</v>
      </c>
      <c r="N15" s="29" t="s">
        <v>31</v>
      </c>
      <c r="P15" s="29" t="s">
        <v>202</v>
      </c>
      <c r="Q15" s="91"/>
      <c r="R15" s="23" t="n">
        <v>51</v>
      </c>
      <c r="S15" s="23" t="n">
        <v>74</v>
      </c>
      <c r="T15" s="23" t="n">
        <v>125</v>
      </c>
      <c r="U15" s="8" t="s">
        <v>8</v>
      </c>
      <c r="V15" s="21" t="n">
        <v>8</v>
      </c>
      <c r="W15" s="25" t="n">
        <f aca="false">+R15/T15</f>
        <v>0.408</v>
      </c>
      <c r="X15" s="26" t="n">
        <f aca="false">1-W15</f>
        <v>0.592</v>
      </c>
      <c r="Y15" s="27" t="n">
        <f aca="false">W15*V15</f>
        <v>3.264</v>
      </c>
      <c r="Z15" s="27" t="n">
        <f aca="false">X15*V15</f>
        <v>4.736</v>
      </c>
      <c r="AA15" s="28" t="s">
        <v>31</v>
      </c>
    </row>
    <row r="16" customFormat="false" ht="23.85" hidden="false" customHeight="false" outlineLevel="0" collapsed="false">
      <c r="A16" s="29" t="s">
        <v>203</v>
      </c>
      <c r="B16" s="29"/>
      <c r="C16" s="8" t="s">
        <v>181</v>
      </c>
      <c r="D16" s="21" t="n">
        <v>10</v>
      </c>
      <c r="E16" s="29" t="n">
        <v>245</v>
      </c>
      <c r="F16" s="29" t="n">
        <v>103</v>
      </c>
      <c r="G16" s="47" t="n">
        <v>0.4204</v>
      </c>
      <c r="H16" s="29" t="n">
        <v>142</v>
      </c>
      <c r="I16" s="47" t="n">
        <v>0.5796</v>
      </c>
      <c r="J16" s="29" t="n">
        <v>4.2</v>
      </c>
      <c r="K16" s="29" t="s">
        <v>182</v>
      </c>
      <c r="L16" s="29" t="n">
        <v>5.8</v>
      </c>
      <c r="M16" s="29" t="s">
        <v>183</v>
      </c>
      <c r="N16" s="29" t="s">
        <v>31</v>
      </c>
      <c r="P16" s="29" t="s">
        <v>203</v>
      </c>
      <c r="Q16" s="91"/>
      <c r="R16" s="23" t="n">
        <v>105</v>
      </c>
      <c r="S16" s="23" t="n">
        <v>146</v>
      </c>
      <c r="T16" s="23" t="n">
        <v>251</v>
      </c>
      <c r="U16" s="8" t="s">
        <v>181</v>
      </c>
      <c r="V16" s="21" t="n">
        <v>10</v>
      </c>
      <c r="W16" s="25" t="n">
        <f aca="false">+R16/T16</f>
        <v>0.418326693227092</v>
      </c>
      <c r="X16" s="26" t="n">
        <f aca="false">1-W16</f>
        <v>0.581673306772908</v>
      </c>
      <c r="Y16" s="27" t="n">
        <f aca="false">W16*V16</f>
        <v>4.18326693227092</v>
      </c>
      <c r="Z16" s="27" t="n">
        <f aca="false">X16*V16</f>
        <v>5.81673306772908</v>
      </c>
      <c r="AA16" s="28" t="s">
        <v>31</v>
      </c>
    </row>
    <row r="17" customFormat="false" ht="23.85" hidden="false" customHeight="false" outlineLevel="0" collapsed="false">
      <c r="A17" s="29" t="s">
        <v>204</v>
      </c>
      <c r="B17" s="29"/>
      <c r="C17" s="8" t="s">
        <v>8</v>
      </c>
      <c r="D17" s="21" t="n">
        <v>8</v>
      </c>
      <c r="E17" s="29" t="n">
        <v>158</v>
      </c>
      <c r="F17" s="29" t="n">
        <v>53</v>
      </c>
      <c r="G17" s="47" t="n">
        <v>0.3354</v>
      </c>
      <c r="H17" s="29" t="n">
        <v>105</v>
      </c>
      <c r="I17" s="47" t="n">
        <v>0.6646</v>
      </c>
      <c r="J17" s="29" t="n">
        <v>2.68</v>
      </c>
      <c r="K17" s="29" t="s">
        <v>188</v>
      </c>
      <c r="L17" s="29" t="n">
        <v>5.32</v>
      </c>
      <c r="M17" s="29" t="s">
        <v>183</v>
      </c>
      <c r="N17" s="29" t="s">
        <v>31</v>
      </c>
      <c r="P17" s="29" t="s">
        <v>204</v>
      </c>
      <c r="Q17" s="91"/>
      <c r="R17" s="23" t="n">
        <v>51</v>
      </c>
      <c r="S17" s="23" t="n">
        <v>96</v>
      </c>
      <c r="T17" s="23" t="n">
        <v>147</v>
      </c>
      <c r="U17" s="8" t="s">
        <v>8</v>
      </c>
      <c r="V17" s="21" t="n">
        <v>8</v>
      </c>
      <c r="W17" s="25" t="n">
        <f aca="false">+R17/T17</f>
        <v>0.346938775510204</v>
      </c>
      <c r="X17" s="26" t="n">
        <f aca="false">1-W17</f>
        <v>0.653061224489796</v>
      </c>
      <c r="Y17" s="27" t="n">
        <f aca="false">W17*V17</f>
        <v>2.77551020408163</v>
      </c>
      <c r="Z17" s="27" t="n">
        <f aca="false">X17*V17</f>
        <v>5.22448979591837</v>
      </c>
      <c r="AA17" s="28" t="s">
        <v>31</v>
      </c>
    </row>
    <row r="18" customFormat="false" ht="23.85" hidden="false" customHeight="false" outlineLevel="0" collapsed="false">
      <c r="A18" s="29" t="s">
        <v>205</v>
      </c>
      <c r="B18" s="29"/>
      <c r="C18" s="8" t="s">
        <v>181</v>
      </c>
      <c r="D18" s="21" t="n">
        <v>10</v>
      </c>
      <c r="E18" s="29" t="n">
        <v>288</v>
      </c>
      <c r="F18" s="29" t="n">
        <v>121</v>
      </c>
      <c r="G18" s="47" t="n">
        <v>0.4201</v>
      </c>
      <c r="H18" s="29" t="n">
        <v>167</v>
      </c>
      <c r="I18" s="47" t="n">
        <v>0.5799</v>
      </c>
      <c r="J18" s="29" t="n">
        <v>4.2</v>
      </c>
      <c r="K18" s="29" t="s">
        <v>182</v>
      </c>
      <c r="L18" s="29" t="n">
        <v>5.8</v>
      </c>
      <c r="M18" s="29" t="s">
        <v>183</v>
      </c>
      <c r="N18" s="29" t="s">
        <v>31</v>
      </c>
      <c r="P18" s="29" t="s">
        <v>205</v>
      </c>
      <c r="Q18" s="91"/>
      <c r="R18" s="23" t="n">
        <v>113</v>
      </c>
      <c r="S18" s="23" t="n">
        <v>166</v>
      </c>
      <c r="T18" s="23" t="n">
        <v>279</v>
      </c>
      <c r="U18" s="8" t="s">
        <v>181</v>
      </c>
      <c r="V18" s="21" t="n">
        <v>10</v>
      </c>
      <c r="W18" s="25" t="n">
        <f aca="false">+R18/T18</f>
        <v>0.405017921146953</v>
      </c>
      <c r="X18" s="26" t="n">
        <f aca="false">1-W18</f>
        <v>0.594982078853047</v>
      </c>
      <c r="Y18" s="27" t="n">
        <f aca="false">W18*V18</f>
        <v>4.05017921146953</v>
      </c>
      <c r="Z18" s="27" t="n">
        <f aca="false">X18*V18</f>
        <v>5.94982078853047</v>
      </c>
      <c r="AA18" s="28" t="s">
        <v>31</v>
      </c>
    </row>
    <row r="19" customFormat="false" ht="23.85" hidden="false" customHeight="false" outlineLevel="0" collapsed="false">
      <c r="A19" s="29" t="s">
        <v>206</v>
      </c>
      <c r="B19" s="29"/>
      <c r="C19" s="8" t="s">
        <v>181</v>
      </c>
      <c r="D19" s="21" t="n">
        <v>10</v>
      </c>
      <c r="E19" s="29" t="n">
        <v>307</v>
      </c>
      <c r="F19" s="29" t="n">
        <v>123</v>
      </c>
      <c r="G19" s="47" t="n">
        <v>0.4007</v>
      </c>
      <c r="H19" s="29" t="n">
        <v>184</v>
      </c>
      <c r="I19" s="47" t="n">
        <v>0.5993</v>
      </c>
      <c r="J19" s="29" t="n">
        <v>4.01</v>
      </c>
      <c r="K19" s="29" t="s">
        <v>182</v>
      </c>
      <c r="L19" s="29" t="n">
        <v>5.99</v>
      </c>
      <c r="M19" s="29" t="s">
        <v>183</v>
      </c>
      <c r="N19" s="29" t="s">
        <v>31</v>
      </c>
      <c r="P19" s="29" t="s">
        <v>206</v>
      </c>
      <c r="Q19" s="91"/>
      <c r="R19" s="23" t="n">
        <v>120</v>
      </c>
      <c r="S19" s="23" t="n">
        <v>180</v>
      </c>
      <c r="T19" s="23" t="n">
        <v>300</v>
      </c>
      <c r="U19" s="8" t="s">
        <v>181</v>
      </c>
      <c r="V19" s="21" t="n">
        <v>10</v>
      </c>
      <c r="W19" s="25" t="n">
        <f aca="false">+R19/T19</f>
        <v>0.4</v>
      </c>
      <c r="X19" s="26" t="n">
        <f aca="false">1-W19</f>
        <v>0.6</v>
      </c>
      <c r="Y19" s="27" t="n">
        <f aca="false">W19*V19</f>
        <v>4</v>
      </c>
      <c r="Z19" s="27" t="n">
        <f aca="false">X19*V19</f>
        <v>6</v>
      </c>
      <c r="AA19" s="28" t="s">
        <v>31</v>
      </c>
    </row>
    <row r="20" s="1" customFormat="true" ht="15" hidden="false" customHeight="false" outlineLevel="0" collapsed="false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customFormat="false" ht="35.05" hidden="false" customHeight="false" outlineLevel="0" collapsed="false">
      <c r="A21" s="29" t="s">
        <v>207</v>
      </c>
      <c r="B21" s="29" t="s">
        <v>208</v>
      </c>
      <c r="C21" s="8" t="s">
        <v>10</v>
      </c>
      <c r="D21" s="21" t="n">
        <v>4</v>
      </c>
      <c r="E21" s="29" t="n">
        <v>129</v>
      </c>
      <c r="F21" s="29" t="n">
        <v>48</v>
      </c>
      <c r="G21" s="47" t="n">
        <v>0.3721</v>
      </c>
      <c r="H21" s="29" t="n">
        <v>81</v>
      </c>
      <c r="I21" s="47" t="n">
        <v>0.6279</v>
      </c>
      <c r="J21" s="29" t="n">
        <v>1.49</v>
      </c>
      <c r="K21" s="29" t="s">
        <v>195</v>
      </c>
      <c r="L21" s="29" t="n">
        <v>2.51</v>
      </c>
      <c r="M21" s="29" t="s">
        <v>188</v>
      </c>
      <c r="N21" s="29" t="s">
        <v>31</v>
      </c>
      <c r="P21" s="29" t="s">
        <v>207</v>
      </c>
      <c r="Q21" s="91"/>
      <c r="R21" s="23" t="n">
        <v>102</v>
      </c>
      <c r="S21" s="23" t="n">
        <v>171</v>
      </c>
      <c r="T21" s="23" t="n">
        <v>273</v>
      </c>
      <c r="U21" s="8" t="s">
        <v>10</v>
      </c>
      <c r="V21" s="21" t="n">
        <v>4</v>
      </c>
      <c r="W21" s="25" t="n">
        <f aca="false">+R21/T21</f>
        <v>0.373626373626374</v>
      </c>
      <c r="X21" s="26" t="n">
        <f aca="false">1-W21</f>
        <v>0.626373626373626</v>
      </c>
      <c r="Y21" s="27" t="n">
        <f aca="false">W21*V21</f>
        <v>1.49450549450549</v>
      </c>
      <c r="Z21" s="27" t="n">
        <f aca="false">X21*V21</f>
        <v>2.50549450549451</v>
      </c>
      <c r="AA21" s="28" t="s">
        <v>31</v>
      </c>
    </row>
    <row r="22" customFormat="false" ht="35.05" hidden="false" customHeight="false" outlineLevel="0" collapsed="false">
      <c r="A22" s="29" t="s">
        <v>209</v>
      </c>
      <c r="B22" s="29" t="s">
        <v>210</v>
      </c>
      <c r="C22" s="8" t="s">
        <v>186</v>
      </c>
      <c r="D22" s="29" t="n">
        <v>6</v>
      </c>
      <c r="E22" s="29" t="n">
        <v>328</v>
      </c>
      <c r="F22" s="29" t="n">
        <v>188</v>
      </c>
      <c r="G22" s="47" t="n">
        <v>0.5732</v>
      </c>
      <c r="H22" s="29" t="n">
        <v>140</v>
      </c>
      <c r="I22" s="47" t="n">
        <v>0.4268</v>
      </c>
      <c r="J22" s="29" t="n">
        <v>3.44</v>
      </c>
      <c r="K22" s="29" t="s">
        <v>187</v>
      </c>
      <c r="L22" s="29" t="n">
        <v>2.56</v>
      </c>
      <c r="M22" s="29" t="s">
        <v>188</v>
      </c>
      <c r="N22" s="29" t="s">
        <v>31</v>
      </c>
      <c r="P22" s="29" t="s">
        <v>209</v>
      </c>
      <c r="Q22" s="91"/>
      <c r="R22" s="23" t="n">
        <v>192</v>
      </c>
      <c r="S22" s="23" t="n">
        <v>114</v>
      </c>
      <c r="T22" s="23" t="n">
        <v>306</v>
      </c>
      <c r="U22" s="8" t="s">
        <v>186</v>
      </c>
      <c r="V22" s="29" t="n">
        <v>6</v>
      </c>
      <c r="W22" s="25" t="n">
        <f aca="false">+R22/T22</f>
        <v>0.627450980392157</v>
      </c>
      <c r="X22" s="26" t="n">
        <f aca="false">1-W22</f>
        <v>0.372549019607843</v>
      </c>
      <c r="Y22" s="27" t="n">
        <f aca="false">W22*V22</f>
        <v>3.76470588235294</v>
      </c>
      <c r="Z22" s="27" t="n">
        <f aca="false">X22*V22</f>
        <v>2.23529411764706</v>
      </c>
      <c r="AA22" s="28" t="s">
        <v>31</v>
      </c>
    </row>
    <row r="23" customFormat="false" ht="46.25" hidden="false" customHeight="false" outlineLevel="0" collapsed="false">
      <c r="A23" s="29" t="s">
        <v>211</v>
      </c>
      <c r="B23" s="29" t="s">
        <v>212</v>
      </c>
      <c r="C23" s="8" t="s">
        <v>10</v>
      </c>
      <c r="D23" s="21" t="n">
        <v>4</v>
      </c>
      <c r="E23" s="29" t="n">
        <v>203</v>
      </c>
      <c r="F23" s="29" t="n">
        <v>138</v>
      </c>
      <c r="G23" s="47" t="n">
        <v>0.6798</v>
      </c>
      <c r="H23" s="29" t="n">
        <v>65</v>
      </c>
      <c r="I23" s="47" t="n">
        <v>0.3202</v>
      </c>
      <c r="J23" s="29" t="n">
        <v>2.72</v>
      </c>
      <c r="K23" s="29" t="s">
        <v>188</v>
      </c>
      <c r="L23" s="29" t="n">
        <v>1.28</v>
      </c>
      <c r="M23" s="29" t="s">
        <v>195</v>
      </c>
      <c r="N23" s="29" t="s">
        <v>31</v>
      </c>
      <c r="P23" s="29" t="s">
        <v>211</v>
      </c>
      <c r="Q23" s="91"/>
      <c r="R23" s="23" t="n">
        <v>301</v>
      </c>
      <c r="S23" s="23" t="n">
        <v>146</v>
      </c>
      <c r="T23" s="23" t="n">
        <v>447</v>
      </c>
      <c r="U23" s="8" t="s">
        <v>10</v>
      </c>
      <c r="V23" s="21" t="n">
        <v>4</v>
      </c>
      <c r="W23" s="25" t="n">
        <f aca="false">+R23/T23</f>
        <v>0.67337807606264</v>
      </c>
      <c r="X23" s="26" t="n">
        <f aca="false">1-W23</f>
        <v>0.32662192393736</v>
      </c>
      <c r="Y23" s="27" t="n">
        <f aca="false">W23*V23</f>
        <v>2.69351230425056</v>
      </c>
      <c r="Z23" s="27" t="n">
        <f aca="false">X23*V23</f>
        <v>1.30648769574944</v>
      </c>
      <c r="AA23" s="28" t="s">
        <v>31</v>
      </c>
    </row>
    <row r="24" customFormat="false" ht="35.05" hidden="false" customHeight="false" outlineLevel="0" collapsed="false">
      <c r="A24" s="29" t="s">
        <v>213</v>
      </c>
      <c r="B24" s="29" t="s">
        <v>214</v>
      </c>
      <c r="C24" s="8" t="s">
        <v>10</v>
      </c>
      <c r="D24" s="21" t="n">
        <v>4</v>
      </c>
      <c r="E24" s="29" t="n">
        <v>166</v>
      </c>
      <c r="F24" s="93"/>
      <c r="G24" s="93"/>
      <c r="H24" s="93"/>
      <c r="I24" s="93"/>
      <c r="J24" s="93"/>
      <c r="K24" s="93"/>
      <c r="L24" s="93"/>
      <c r="M24" s="8" t="s">
        <v>215</v>
      </c>
      <c r="N24" s="8" t="s">
        <v>216</v>
      </c>
      <c r="P24" s="29" t="s">
        <v>213</v>
      </c>
      <c r="Q24" s="91"/>
      <c r="R24" s="23" t="n">
        <v>254</v>
      </c>
      <c r="S24" s="23" t="n">
        <v>89</v>
      </c>
      <c r="T24" s="23" t="n">
        <v>343</v>
      </c>
      <c r="U24" s="8" t="s">
        <v>10</v>
      </c>
      <c r="V24" s="21" t="n">
        <v>4</v>
      </c>
      <c r="W24" s="25" t="n">
        <f aca="false">+R24/T24</f>
        <v>0.740524781341108</v>
      </c>
      <c r="X24" s="26" t="n">
        <f aca="false">1-W24</f>
        <v>0.259475218658892</v>
      </c>
      <c r="Y24" s="27" t="n">
        <f aca="false">W24*V24</f>
        <v>2.96209912536443</v>
      </c>
      <c r="Z24" s="27" t="n">
        <f aca="false">X24*V24</f>
        <v>1.03790087463557</v>
      </c>
      <c r="AA24" s="28" t="s">
        <v>31</v>
      </c>
    </row>
    <row r="25" customFormat="false" ht="23.85" hidden="false" customHeight="false" outlineLevel="0" collapsed="false">
      <c r="A25" s="29" t="s">
        <v>217</v>
      </c>
      <c r="B25" s="29" t="s">
        <v>218</v>
      </c>
      <c r="C25" s="8" t="s">
        <v>219</v>
      </c>
      <c r="D25" s="21" t="n">
        <v>10</v>
      </c>
      <c r="E25" s="29" t="n">
        <v>188</v>
      </c>
      <c r="F25" s="29" t="n">
        <v>64</v>
      </c>
      <c r="G25" s="47" t="n">
        <v>0.3404</v>
      </c>
      <c r="H25" s="29" t="n">
        <v>124</v>
      </c>
      <c r="I25" s="47" t="n">
        <v>0.6596</v>
      </c>
      <c r="J25" s="29" t="n">
        <v>3.4</v>
      </c>
      <c r="K25" s="29" t="s">
        <v>187</v>
      </c>
      <c r="L25" s="29" t="n">
        <v>6.6</v>
      </c>
      <c r="M25" s="29" t="s">
        <v>220</v>
      </c>
      <c r="N25" s="29" t="s">
        <v>31</v>
      </c>
      <c r="P25" s="29" t="s">
        <v>217</v>
      </c>
      <c r="Q25" s="91"/>
      <c r="R25" s="23" t="n">
        <v>78</v>
      </c>
      <c r="S25" s="23" t="n">
        <v>143</v>
      </c>
      <c r="T25" s="23" t="n">
        <v>221</v>
      </c>
      <c r="U25" s="8" t="s">
        <v>219</v>
      </c>
      <c r="V25" s="21" t="n">
        <v>10</v>
      </c>
      <c r="W25" s="25" t="n">
        <f aca="false">+R25/T25</f>
        <v>0.352941176470588</v>
      </c>
      <c r="X25" s="26" t="n">
        <f aca="false">1-W25</f>
        <v>0.647058823529412</v>
      </c>
      <c r="Y25" s="27" t="n">
        <f aca="false">W25*V25</f>
        <v>3.52941176470588</v>
      </c>
      <c r="Z25" s="27" t="n">
        <f aca="false">X25*V25</f>
        <v>6.47058823529412</v>
      </c>
      <c r="AA25" s="28" t="s">
        <v>31</v>
      </c>
    </row>
    <row r="26" customFormat="false" ht="23.85" hidden="false" customHeight="false" outlineLevel="0" collapsed="false">
      <c r="A26" s="29" t="s">
        <v>221</v>
      </c>
      <c r="B26" s="29" t="s">
        <v>222</v>
      </c>
      <c r="C26" s="8" t="s">
        <v>10</v>
      </c>
      <c r="D26" s="21" t="n">
        <v>4</v>
      </c>
      <c r="E26" s="29" t="n">
        <v>369</v>
      </c>
      <c r="F26" s="29" t="n">
        <v>170</v>
      </c>
      <c r="G26" s="47" t="n">
        <v>0.4607</v>
      </c>
      <c r="H26" s="29" t="n">
        <v>199</v>
      </c>
      <c r="I26" s="47" t="n">
        <v>0.5393</v>
      </c>
      <c r="J26" s="29" t="n">
        <v>1.84</v>
      </c>
      <c r="K26" s="29" t="s">
        <v>195</v>
      </c>
      <c r="L26" s="29" t="n">
        <v>2.16</v>
      </c>
      <c r="M26" s="29" t="s">
        <v>188</v>
      </c>
      <c r="N26" s="29" t="s">
        <v>31</v>
      </c>
      <c r="P26" s="29" t="s">
        <v>221</v>
      </c>
      <c r="Q26" s="91"/>
      <c r="R26" s="23" t="n">
        <v>298</v>
      </c>
      <c r="S26" s="23" t="n">
        <v>296</v>
      </c>
      <c r="T26" s="23" t="n">
        <v>594</v>
      </c>
      <c r="U26" s="8" t="s">
        <v>10</v>
      </c>
      <c r="V26" s="21" t="n">
        <v>4</v>
      </c>
      <c r="W26" s="25" t="n">
        <f aca="false">+R26/T26</f>
        <v>0.501683501683502</v>
      </c>
      <c r="X26" s="26" t="n">
        <f aca="false">1-W26</f>
        <v>0.498316498316498</v>
      </c>
      <c r="Y26" s="27" t="n">
        <f aca="false">W26*V26</f>
        <v>2.00673400673401</v>
      </c>
      <c r="Z26" s="27" t="n">
        <f aca="false">X26*V26</f>
        <v>1.99326599326599</v>
      </c>
      <c r="AA26" s="28" t="s">
        <v>31</v>
      </c>
    </row>
    <row r="27" customFormat="false" ht="23.85" hidden="false" customHeight="false" outlineLevel="0" collapsed="false">
      <c r="A27" s="29" t="s">
        <v>223</v>
      </c>
      <c r="B27" s="29" t="s">
        <v>224</v>
      </c>
      <c r="C27" s="8" t="s">
        <v>10</v>
      </c>
      <c r="D27" s="21" t="n">
        <v>4</v>
      </c>
      <c r="E27" s="29" t="n">
        <v>203</v>
      </c>
      <c r="F27" s="29" t="n">
        <v>124</v>
      </c>
      <c r="G27" s="47" t="n">
        <v>0.6108</v>
      </c>
      <c r="H27" s="29" t="n">
        <v>79</v>
      </c>
      <c r="I27" s="47" t="n">
        <v>0.3892</v>
      </c>
      <c r="J27" s="29" t="n">
        <v>2.44</v>
      </c>
      <c r="K27" s="29" t="s">
        <v>188</v>
      </c>
      <c r="L27" s="29" t="n">
        <v>1.56</v>
      </c>
      <c r="M27" s="29" t="s">
        <v>195</v>
      </c>
      <c r="N27" s="29" t="s">
        <v>31</v>
      </c>
      <c r="P27" s="29" t="s">
        <v>223</v>
      </c>
      <c r="Q27" s="91"/>
      <c r="R27" s="23" t="n">
        <v>270</v>
      </c>
      <c r="S27" s="23" t="n">
        <v>142</v>
      </c>
      <c r="T27" s="23" t="n">
        <v>412</v>
      </c>
      <c r="U27" s="8" t="s">
        <v>10</v>
      </c>
      <c r="V27" s="21" t="n">
        <v>4</v>
      </c>
      <c r="W27" s="25" t="n">
        <f aca="false">+R27/T27</f>
        <v>0.655339805825243</v>
      </c>
      <c r="X27" s="26" t="n">
        <f aca="false">1-W27</f>
        <v>0.344660194174757</v>
      </c>
      <c r="Y27" s="27" t="n">
        <f aca="false">W27*V27</f>
        <v>2.62135922330097</v>
      </c>
      <c r="Z27" s="27" t="n">
        <f aca="false">X27*V27</f>
        <v>1.37864077669903</v>
      </c>
      <c r="AA27" s="28" t="s">
        <v>31</v>
      </c>
    </row>
  </sheetData>
  <mergeCells count="27">
    <mergeCell ref="A1:B1"/>
    <mergeCell ref="A2:B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Q2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B4:B7"/>
    <mergeCell ref="B14:B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U27" activeCellId="0" sqref="U27"/>
    </sheetView>
  </sheetViews>
  <sheetFormatPr defaultColWidth="10.71484375" defaultRowHeight="15" customHeight="false" zeroHeight="false" outlineLevelRow="0" outlineLevelCol="0"/>
  <cols>
    <col collapsed="false" customWidth="true" hidden="false" outlineLevel="0" max="1" min="1" style="0" width="14.57"/>
    <col collapsed="false" customWidth="true" hidden="false" outlineLevel="0" max="2" min="2" style="0" width="13.71"/>
    <col collapsed="false" customWidth="true" hidden="true" outlineLevel="0" max="10" min="4" style="0" width="11.57"/>
    <col collapsed="false" customWidth="true" hidden="false" outlineLevel="0" max="11" min="11" style="0" width="2.15"/>
    <col collapsed="false" customWidth="true" hidden="false" outlineLevel="0" max="14" min="12" style="0" width="13.29"/>
    <col collapsed="false" customWidth="true" hidden="false" outlineLevel="0" max="16" min="15" style="0" width="17.29"/>
    <col collapsed="false" customWidth="true" hidden="false" outlineLevel="0" max="22" min="17" style="0" width="13.29"/>
  </cols>
  <sheetData>
    <row r="1" customFormat="false" ht="57" hidden="false" customHeight="true" outlineLevel="0" collapsed="false">
      <c r="A1" s="13" t="s">
        <v>165</v>
      </c>
      <c r="B1" s="13" t="s">
        <v>2</v>
      </c>
      <c r="C1" s="13" t="s">
        <v>15</v>
      </c>
      <c r="D1" s="94" t="s">
        <v>16</v>
      </c>
      <c r="E1" s="95" t="s">
        <v>17</v>
      </c>
      <c r="F1" s="95" t="s">
        <v>18</v>
      </c>
      <c r="G1" s="95" t="s">
        <v>19</v>
      </c>
      <c r="H1" s="95" t="s">
        <v>20</v>
      </c>
      <c r="I1" s="95" t="s">
        <v>21</v>
      </c>
      <c r="J1" s="95" t="s">
        <v>175</v>
      </c>
      <c r="L1" s="15" t="str">
        <f aca="false">'CAP C'!P2</f>
        <v>Nombre d'hommes au 1/1/2026</v>
      </c>
      <c r="M1" s="15" t="str">
        <f aca="false">'CAP C'!Q2</f>
        <v>nombre de femmes au 1/1/2026</v>
      </c>
      <c r="N1" s="15" t="str">
        <f aca="false">'CAP C'!R2</f>
        <v>effectifs totaux au 1/1/2026</v>
      </c>
      <c r="O1" s="15" t="s">
        <v>2</v>
      </c>
      <c r="P1" s="15" t="s">
        <v>2</v>
      </c>
      <c r="Q1" s="96" t="s">
        <v>17</v>
      </c>
      <c r="R1" s="96" t="s">
        <v>19</v>
      </c>
      <c r="S1" s="96" t="s">
        <v>20</v>
      </c>
      <c r="T1" s="96" t="s">
        <v>21</v>
      </c>
      <c r="U1" s="96" t="s">
        <v>175</v>
      </c>
    </row>
    <row r="2" customFormat="false" ht="15" hidden="false" customHeight="false" outlineLevel="0" collapsed="false">
      <c r="A2" s="17" t="s">
        <v>225</v>
      </c>
      <c r="B2" s="29" t="s">
        <v>226</v>
      </c>
      <c r="C2" s="29" t="n">
        <v>7</v>
      </c>
      <c r="D2" s="97"/>
      <c r="E2" s="98"/>
      <c r="F2" s="98"/>
      <c r="G2" s="98"/>
      <c r="H2" s="98"/>
      <c r="I2" s="98"/>
      <c r="J2" s="99" t="s">
        <v>227</v>
      </c>
      <c r="L2" s="23" t="n">
        <v>6</v>
      </c>
      <c r="M2" s="23" t="n">
        <v>5</v>
      </c>
      <c r="N2" s="23" t="n">
        <v>11</v>
      </c>
      <c r="O2" s="24" t="s">
        <v>228</v>
      </c>
      <c r="P2" s="24" t="n">
        <v>2</v>
      </c>
      <c r="Q2" s="25" t="n">
        <f aca="false">+L2/N2</f>
        <v>0.545454545454545</v>
      </c>
      <c r="R2" s="26" t="n">
        <f aca="false">1-Q2</f>
        <v>0.454545454545455</v>
      </c>
      <c r="S2" s="27" t="n">
        <f aca="false">Q2*P2</f>
        <v>1.09090909090909</v>
      </c>
      <c r="T2" s="27" t="n">
        <f aca="false">R2*P2</f>
        <v>0.909090909090909</v>
      </c>
      <c r="U2" s="28" t="s">
        <v>229</v>
      </c>
    </row>
    <row r="3" customFormat="false" ht="15" hidden="false" customHeight="false" outlineLevel="0" collapsed="false">
      <c r="A3" s="17" t="s">
        <v>230</v>
      </c>
      <c r="B3" s="8" t="s">
        <v>10</v>
      </c>
      <c r="C3" s="29" t="n">
        <v>59</v>
      </c>
      <c r="D3" s="100" t="n">
        <v>30</v>
      </c>
      <c r="E3" s="101" t="n">
        <v>0.508</v>
      </c>
      <c r="F3" s="99" t="n">
        <v>29</v>
      </c>
      <c r="G3" s="101" t="n">
        <v>0.4915</v>
      </c>
      <c r="H3" s="99" t="n">
        <v>2.03</v>
      </c>
      <c r="I3" s="99" t="n">
        <v>1.97</v>
      </c>
      <c r="J3" s="99" t="s">
        <v>31</v>
      </c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customFormat="false" ht="15" hidden="false" customHeight="false" outlineLevel="0" collapsed="false">
      <c r="A4" s="17" t="s">
        <v>231</v>
      </c>
      <c r="B4" s="8" t="s">
        <v>10</v>
      </c>
      <c r="C4" s="29" t="n">
        <v>118</v>
      </c>
      <c r="D4" s="100" t="n">
        <v>71</v>
      </c>
      <c r="E4" s="101" t="n">
        <v>0.602</v>
      </c>
      <c r="F4" s="99" t="n">
        <v>47</v>
      </c>
      <c r="G4" s="101" t="n">
        <v>0.3983</v>
      </c>
      <c r="H4" s="99" t="n">
        <v>2.41</v>
      </c>
      <c r="I4" s="99" t="n">
        <v>1.59</v>
      </c>
      <c r="J4" s="99" t="s">
        <v>31</v>
      </c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customFormat="false" ht="15" hidden="false" customHeight="false" outlineLevel="0" collapsed="false">
      <c r="A5" s="17" t="s">
        <v>232</v>
      </c>
      <c r="B5" s="8" t="s">
        <v>226</v>
      </c>
      <c r="C5" s="29" t="n">
        <v>12</v>
      </c>
      <c r="D5" s="97"/>
      <c r="E5" s="98"/>
      <c r="F5" s="98"/>
      <c r="G5" s="98"/>
      <c r="H5" s="98"/>
      <c r="I5" s="98"/>
      <c r="J5" s="99" t="s">
        <v>227</v>
      </c>
      <c r="L5" s="23" t="n">
        <v>5</v>
      </c>
      <c r="M5" s="23" t="n">
        <v>6</v>
      </c>
      <c r="N5" s="23" t="n">
        <v>11</v>
      </c>
      <c r="O5" s="24" t="s">
        <v>228</v>
      </c>
      <c r="P5" s="24" t="n">
        <v>2</v>
      </c>
      <c r="Q5" s="25" t="n">
        <f aca="false">+L5/N5</f>
        <v>0.454545454545455</v>
      </c>
      <c r="R5" s="26" t="n">
        <f aca="false">1-Q5</f>
        <v>0.545454545454545</v>
      </c>
      <c r="S5" s="27" t="n">
        <f aca="false">Q5*P5</f>
        <v>0.909090909090909</v>
      </c>
      <c r="T5" s="27" t="n">
        <f aca="false">R5*Q5</f>
        <v>0.247933884297521</v>
      </c>
      <c r="U5" s="28" t="s">
        <v>229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4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P27" activeCellId="0" sqref="P27"/>
    </sheetView>
  </sheetViews>
  <sheetFormatPr defaultColWidth="10.71484375" defaultRowHeight="15" customHeight="false" zeroHeight="false" outlineLevelRow="0" outlineLevelCol="0"/>
  <cols>
    <col collapsed="false" customWidth="true" hidden="false" outlineLevel="0" max="1" min="1" style="0" width="43.57"/>
    <col collapsed="false" customWidth="true" hidden="true" outlineLevel="0" max="12" min="6" style="0" width="11.57"/>
    <col collapsed="false" customWidth="true" hidden="false" outlineLevel="0" max="13" min="13" style="0" width="2.29"/>
    <col collapsed="false" customWidth="true" hidden="false" outlineLevel="0" max="14" min="14" style="0" width="36.42"/>
    <col collapsed="false" customWidth="true" hidden="false" outlineLevel="0" max="15" min="15" style="0" width="33.71"/>
    <col collapsed="false" customWidth="true" hidden="false" outlineLevel="0" max="16" min="16" style="0" width="28"/>
    <col collapsed="false" customWidth="true" hidden="true" outlineLevel="0" max="19" min="17" style="0" width="11.43"/>
    <col collapsed="false" customWidth="true" hidden="false" outlineLevel="0" max="29" min="20" style="0" width="12.86"/>
    <col collapsed="false" customWidth="true" hidden="false" outlineLevel="0" max="30" min="30" style="0" width="5.29"/>
  </cols>
  <sheetData>
    <row r="1" customFormat="false" ht="35.05" hidden="false" customHeight="false" outlineLevel="0" collapsed="false">
      <c r="A1" s="13" t="s">
        <v>233</v>
      </c>
      <c r="B1" s="13" t="s">
        <v>2</v>
      </c>
      <c r="C1" s="13" t="s">
        <v>15</v>
      </c>
      <c r="D1" s="103" t="s">
        <v>234</v>
      </c>
      <c r="E1" s="13" t="s">
        <v>235</v>
      </c>
      <c r="F1" s="104" t="s">
        <v>16</v>
      </c>
      <c r="G1" s="13" t="s">
        <v>17</v>
      </c>
      <c r="H1" s="13" t="s">
        <v>18</v>
      </c>
      <c r="I1" s="13" t="s">
        <v>19</v>
      </c>
      <c r="J1" s="13" t="s">
        <v>20</v>
      </c>
      <c r="K1" s="13" t="s">
        <v>21</v>
      </c>
      <c r="L1" s="13" t="s">
        <v>22</v>
      </c>
      <c r="N1" s="15" t="s">
        <v>236</v>
      </c>
      <c r="O1" s="14" t="s">
        <v>237</v>
      </c>
      <c r="P1" s="15" t="s">
        <v>238</v>
      </c>
      <c r="Q1" s="15" t="s">
        <v>2</v>
      </c>
      <c r="R1" s="15" t="s">
        <v>239</v>
      </c>
      <c r="S1" s="15" t="s">
        <v>235</v>
      </c>
      <c r="T1" s="14" t="str">
        <f aca="false">'CCP AAI'!L1</f>
        <v>Nombre d'hommes au 1/1/2026</v>
      </c>
      <c r="U1" s="15" t="str">
        <f aca="false">'CCP AAI'!M1</f>
        <v>nombre de femmes au 1/1/2026</v>
      </c>
      <c r="V1" s="15" t="str">
        <f aca="false">'CCP AAI'!N1</f>
        <v>effectifs totaux au 1/1/2026</v>
      </c>
      <c r="W1" s="14" t="s">
        <v>2</v>
      </c>
      <c r="X1" s="14" t="s">
        <v>2</v>
      </c>
      <c r="Y1" s="96" t="s">
        <v>17</v>
      </c>
      <c r="Z1" s="96" t="s">
        <v>19</v>
      </c>
      <c r="AA1" s="96" t="s">
        <v>20</v>
      </c>
      <c r="AB1" s="96" t="s">
        <v>21</v>
      </c>
      <c r="AC1" s="96" t="s">
        <v>175</v>
      </c>
    </row>
    <row r="2" customFormat="false" ht="15" hidden="false" customHeight="true" outlineLevel="0" collapsed="false">
      <c r="A2" s="29" t="s">
        <v>240</v>
      </c>
      <c r="B2" s="29" t="s">
        <v>186</v>
      </c>
      <c r="C2" s="29" t="n">
        <v>97</v>
      </c>
      <c r="D2" s="105" t="n">
        <v>70</v>
      </c>
      <c r="E2" s="106" t="n">
        <v>43</v>
      </c>
      <c r="F2" s="107" t="n">
        <v>92</v>
      </c>
      <c r="G2" s="47" t="n">
        <v>0.9485</v>
      </c>
      <c r="H2" s="29" t="n">
        <v>5</v>
      </c>
      <c r="I2" s="47" t="n">
        <v>0.0515</v>
      </c>
      <c r="J2" s="29" t="n">
        <v>5.69</v>
      </c>
      <c r="K2" s="29" t="n">
        <v>0.31</v>
      </c>
      <c r="L2" s="29" t="s">
        <v>31</v>
      </c>
      <c r="N2" s="108" t="s">
        <v>241</v>
      </c>
      <c r="O2" s="108" t="s">
        <v>242</v>
      </c>
      <c r="P2" s="108" t="s">
        <v>243</v>
      </c>
      <c r="Q2" s="28" t="s">
        <v>244</v>
      </c>
      <c r="R2" s="28" t="n">
        <v>94</v>
      </c>
      <c r="S2" s="109" t="n">
        <v>58</v>
      </c>
      <c r="T2" s="23" t="n">
        <v>79</v>
      </c>
      <c r="U2" s="23" t="n">
        <v>3</v>
      </c>
      <c r="V2" s="23" t="n">
        <v>82</v>
      </c>
      <c r="W2" s="23" t="s">
        <v>244</v>
      </c>
      <c r="X2" s="23" t="n">
        <v>6</v>
      </c>
      <c r="Y2" s="25" t="n">
        <f aca="false">+T2/V2</f>
        <v>0.963414634146341</v>
      </c>
      <c r="Z2" s="26" t="n">
        <f aca="false">1-Y2</f>
        <v>0.0365853658536586</v>
      </c>
      <c r="AA2" s="27" t="n">
        <f aca="false">Y2*X2</f>
        <v>5.78048780487805</v>
      </c>
      <c r="AB2" s="27" t="n">
        <f aca="false">Z2*X2</f>
        <v>0.219512195121951</v>
      </c>
      <c r="AC2" s="28" t="s">
        <v>31</v>
      </c>
    </row>
    <row r="3" customFormat="false" ht="15" hidden="false" customHeight="false" outlineLevel="0" collapsed="false">
      <c r="A3" s="29" t="s">
        <v>245</v>
      </c>
      <c r="B3" s="8" t="s">
        <v>186</v>
      </c>
      <c r="C3" s="29" t="n">
        <v>33</v>
      </c>
      <c r="D3" s="105" t="n">
        <v>24</v>
      </c>
      <c r="E3" s="106" t="n">
        <v>15</v>
      </c>
      <c r="F3" s="107" t="n">
        <v>32</v>
      </c>
      <c r="G3" s="47" t="n">
        <v>0.9697</v>
      </c>
      <c r="H3" s="29" t="n">
        <v>1</v>
      </c>
      <c r="I3" s="47" t="n">
        <v>0.0303</v>
      </c>
      <c r="J3" s="29" t="n">
        <v>5.82</v>
      </c>
      <c r="K3" s="29" t="n">
        <v>0.18</v>
      </c>
      <c r="L3" s="29" t="s">
        <v>31</v>
      </c>
      <c r="N3" s="108"/>
      <c r="O3" s="108"/>
      <c r="P3" s="108"/>
      <c r="Q3" s="28"/>
      <c r="R3" s="28"/>
      <c r="S3" s="109"/>
      <c r="T3" s="23"/>
      <c r="U3" s="23"/>
      <c r="V3" s="23"/>
      <c r="W3" s="23"/>
      <c r="X3" s="23"/>
      <c r="Y3" s="25"/>
      <c r="Z3" s="26"/>
      <c r="AA3" s="27"/>
      <c r="AB3" s="27"/>
      <c r="AC3" s="28"/>
    </row>
    <row r="4" customFormat="false" ht="15" hidden="false" customHeight="true" outlineLevel="0" collapsed="false">
      <c r="A4" s="29" t="s">
        <v>246</v>
      </c>
      <c r="B4" s="29" t="s">
        <v>186</v>
      </c>
      <c r="C4" s="29" t="n">
        <v>49</v>
      </c>
      <c r="D4" s="105" t="n">
        <v>43</v>
      </c>
      <c r="E4" s="106" t="n">
        <v>30</v>
      </c>
      <c r="F4" s="107" t="n">
        <v>47</v>
      </c>
      <c r="G4" s="47" t="n">
        <v>0.9592</v>
      </c>
      <c r="H4" s="29" t="n">
        <v>2</v>
      </c>
      <c r="I4" s="47" t="n">
        <v>0.0408</v>
      </c>
      <c r="J4" s="29" t="n">
        <v>5.76</v>
      </c>
      <c r="K4" s="29" t="n">
        <v>0.24</v>
      </c>
      <c r="L4" s="29" t="s">
        <v>31</v>
      </c>
      <c r="N4" s="108" t="s">
        <v>247</v>
      </c>
      <c r="O4" s="108" t="s">
        <v>248</v>
      </c>
      <c r="P4" s="108" t="s">
        <v>249</v>
      </c>
      <c r="Q4" s="28" t="s">
        <v>244</v>
      </c>
      <c r="R4" s="28" t="n">
        <f aca="false">D4+D5</f>
        <v>66</v>
      </c>
      <c r="S4" s="28" t="n">
        <v>49</v>
      </c>
      <c r="T4" s="23" t="n">
        <v>72</v>
      </c>
      <c r="U4" s="23" t="n">
        <v>2</v>
      </c>
      <c r="V4" s="23" t="n">
        <v>74</v>
      </c>
      <c r="W4" s="23" t="s">
        <v>244</v>
      </c>
      <c r="X4" s="23" t="n">
        <v>6</v>
      </c>
      <c r="Y4" s="25" t="n">
        <f aca="false">+T4/V4</f>
        <v>0.972972972972973</v>
      </c>
      <c r="Z4" s="26" t="n">
        <f aca="false">1-Y4</f>
        <v>0.027027027027027</v>
      </c>
      <c r="AA4" s="27" t="n">
        <f aca="false">Y4*X4</f>
        <v>5.83783783783784</v>
      </c>
      <c r="AB4" s="27" t="n">
        <f aca="false">Z4*X4</f>
        <v>0.162162162162162</v>
      </c>
      <c r="AC4" s="28" t="s">
        <v>31</v>
      </c>
    </row>
    <row r="5" customFormat="false" ht="15" hidden="false" customHeight="false" outlineLevel="0" collapsed="false">
      <c r="A5" s="29" t="s">
        <v>250</v>
      </c>
      <c r="B5" s="8" t="s">
        <v>186</v>
      </c>
      <c r="C5" s="29" t="n">
        <v>35</v>
      </c>
      <c r="D5" s="105" t="n">
        <v>23</v>
      </c>
      <c r="E5" s="106" t="n">
        <v>19</v>
      </c>
      <c r="F5" s="107" t="n">
        <v>35</v>
      </c>
      <c r="G5" s="47" t="n">
        <v>1</v>
      </c>
      <c r="H5" s="29" t="n">
        <v>0</v>
      </c>
      <c r="I5" s="47" t="n">
        <v>0</v>
      </c>
      <c r="J5" s="29" t="n">
        <v>6</v>
      </c>
      <c r="K5" s="29" t="n">
        <v>0</v>
      </c>
      <c r="L5" s="29" t="s">
        <v>31</v>
      </c>
      <c r="N5" s="108"/>
      <c r="O5" s="108"/>
      <c r="P5" s="108"/>
      <c r="Q5" s="28"/>
      <c r="R5" s="28"/>
      <c r="S5" s="28"/>
      <c r="T5" s="23"/>
      <c r="U5" s="23"/>
      <c r="V5" s="23"/>
      <c r="W5" s="23"/>
      <c r="X5" s="23"/>
      <c r="Y5" s="25"/>
      <c r="Z5" s="26"/>
      <c r="AA5" s="27"/>
      <c r="AB5" s="27"/>
      <c r="AC5" s="28"/>
    </row>
    <row r="6" customFormat="false" ht="15" hidden="false" customHeight="true" outlineLevel="0" collapsed="false">
      <c r="A6" s="8" t="s">
        <v>251</v>
      </c>
      <c r="B6" s="29" t="s">
        <v>186</v>
      </c>
      <c r="C6" s="29" t="n">
        <v>41</v>
      </c>
      <c r="D6" s="105" t="n">
        <v>22</v>
      </c>
      <c r="E6" s="106" t="n">
        <v>9</v>
      </c>
      <c r="F6" s="107" t="n">
        <v>39</v>
      </c>
      <c r="G6" s="47" t="n">
        <v>0.9512</v>
      </c>
      <c r="H6" s="29" t="n">
        <v>2</v>
      </c>
      <c r="I6" s="47" t="n">
        <v>0.0488</v>
      </c>
      <c r="J6" s="29" t="n">
        <v>5.71</v>
      </c>
      <c r="K6" s="29" t="n">
        <v>0.29</v>
      </c>
      <c r="L6" s="29" t="s">
        <v>31</v>
      </c>
      <c r="N6" s="108" t="s">
        <v>252</v>
      </c>
      <c r="O6" s="108" t="s">
        <v>253</v>
      </c>
      <c r="P6" s="108" t="s">
        <v>254</v>
      </c>
      <c r="Q6" s="28" t="s">
        <v>244</v>
      </c>
      <c r="R6" s="28" t="n">
        <v>51</v>
      </c>
      <c r="S6" s="28" t="n">
        <v>33</v>
      </c>
      <c r="T6" s="23" t="n">
        <v>47</v>
      </c>
      <c r="U6" s="23" t="n">
        <v>2</v>
      </c>
      <c r="V6" s="23" t="n">
        <v>49</v>
      </c>
      <c r="W6" s="23" t="s">
        <v>244</v>
      </c>
      <c r="X6" s="23" t="n">
        <v>6</v>
      </c>
      <c r="Y6" s="25" t="n">
        <f aca="false">+T6/V6</f>
        <v>0.959183673469388</v>
      </c>
      <c r="Z6" s="26" t="n">
        <f aca="false">1-Y6</f>
        <v>0.0408163265306123</v>
      </c>
      <c r="AA6" s="27" t="n">
        <f aca="false">Y6*X6</f>
        <v>5.75510204081633</v>
      </c>
      <c r="AB6" s="27" t="n">
        <f aca="false">Z6*X6</f>
        <v>0.244897959183674</v>
      </c>
      <c r="AC6" s="28" t="s">
        <v>31</v>
      </c>
    </row>
    <row r="7" customFormat="false" ht="15" hidden="false" customHeight="false" outlineLevel="0" collapsed="false">
      <c r="A7" s="29" t="s">
        <v>255</v>
      </c>
      <c r="B7" s="8" t="s">
        <v>186</v>
      </c>
      <c r="C7" s="29" t="n">
        <v>40</v>
      </c>
      <c r="D7" s="105" t="n">
        <v>29</v>
      </c>
      <c r="E7" s="106" t="n">
        <v>24</v>
      </c>
      <c r="F7" s="107" t="n">
        <v>39</v>
      </c>
      <c r="G7" s="47" t="n">
        <v>0.975</v>
      </c>
      <c r="H7" s="29" t="n">
        <v>1</v>
      </c>
      <c r="I7" s="47" t="n">
        <v>0.025</v>
      </c>
      <c r="J7" s="29" t="n">
        <v>5.85</v>
      </c>
      <c r="K7" s="29" t="n">
        <v>0.15</v>
      </c>
      <c r="L7" s="29" t="s">
        <v>31</v>
      </c>
      <c r="N7" s="108"/>
      <c r="O7" s="108"/>
      <c r="P7" s="108"/>
      <c r="Q7" s="28"/>
      <c r="R7" s="28"/>
      <c r="S7" s="28"/>
      <c r="T7" s="23"/>
      <c r="U7" s="23"/>
      <c r="V7" s="23"/>
      <c r="W7" s="23"/>
      <c r="X7" s="23"/>
      <c r="Y7" s="25"/>
      <c r="Z7" s="26"/>
      <c r="AA7" s="27"/>
      <c r="AB7" s="27"/>
      <c r="AC7" s="28"/>
    </row>
    <row r="8" customFormat="false" ht="15" hidden="false" customHeight="true" outlineLevel="0" collapsed="false">
      <c r="A8" s="8" t="s">
        <v>256</v>
      </c>
      <c r="B8" s="29" t="s">
        <v>186</v>
      </c>
      <c r="C8" s="29" t="n">
        <v>53</v>
      </c>
      <c r="D8" s="105" t="n">
        <v>51</v>
      </c>
      <c r="E8" s="106" t="n">
        <v>30</v>
      </c>
      <c r="F8" s="107" t="n">
        <v>50</v>
      </c>
      <c r="G8" s="47" t="n">
        <v>0.9434</v>
      </c>
      <c r="H8" s="29" t="n">
        <v>3</v>
      </c>
      <c r="I8" s="47" t="n">
        <v>0.0566</v>
      </c>
      <c r="J8" s="29" t="n">
        <v>5.66</v>
      </c>
      <c r="K8" s="29" t="n">
        <v>0.34</v>
      </c>
      <c r="L8" s="29" t="s">
        <v>31</v>
      </c>
      <c r="N8" s="108" t="s">
        <v>257</v>
      </c>
      <c r="O8" s="108" t="s">
        <v>258</v>
      </c>
      <c r="P8" s="108" t="s">
        <v>259</v>
      </c>
      <c r="Q8" s="28" t="s">
        <v>244</v>
      </c>
      <c r="R8" s="28" t="n">
        <v>70</v>
      </c>
      <c r="S8" s="28" t="n">
        <v>40</v>
      </c>
      <c r="T8" s="23" t="n">
        <v>62</v>
      </c>
      <c r="U8" s="23" t="n">
        <v>1</v>
      </c>
      <c r="V8" s="23" t="n">
        <v>63</v>
      </c>
      <c r="W8" s="23" t="s">
        <v>244</v>
      </c>
      <c r="X8" s="23" t="n">
        <v>6</v>
      </c>
      <c r="Y8" s="25" t="n">
        <f aca="false">+T8/V8</f>
        <v>0.984126984126984</v>
      </c>
      <c r="Z8" s="26" t="n">
        <f aca="false">1-Y8</f>
        <v>0.0158730158730159</v>
      </c>
      <c r="AA8" s="27" t="n">
        <f aca="false">Y8*X8</f>
        <v>5.9047619047619</v>
      </c>
      <c r="AB8" s="27" t="n">
        <f aca="false">Z8*X8</f>
        <v>0.0952380952380956</v>
      </c>
      <c r="AC8" s="28" t="s">
        <v>31</v>
      </c>
    </row>
    <row r="9" customFormat="false" ht="15" hidden="false" customHeight="false" outlineLevel="0" collapsed="false">
      <c r="A9" s="8" t="s">
        <v>260</v>
      </c>
      <c r="B9" s="8" t="s">
        <v>186</v>
      </c>
      <c r="C9" s="29" t="n">
        <v>23</v>
      </c>
      <c r="D9" s="105" t="n">
        <v>19</v>
      </c>
      <c r="E9" s="106" t="n">
        <v>10</v>
      </c>
      <c r="F9" s="107" t="n">
        <v>23</v>
      </c>
      <c r="G9" s="47" t="n">
        <v>1</v>
      </c>
      <c r="H9" s="29" t="n">
        <v>0</v>
      </c>
      <c r="I9" s="47" t="n">
        <v>0</v>
      </c>
      <c r="J9" s="29" t="n">
        <v>6</v>
      </c>
      <c r="K9" s="29" t="n">
        <v>0</v>
      </c>
      <c r="L9" s="29" t="s">
        <v>31</v>
      </c>
      <c r="N9" s="108"/>
      <c r="O9" s="108"/>
      <c r="P9" s="108"/>
      <c r="Q9" s="28"/>
      <c r="R9" s="28"/>
      <c r="S9" s="28"/>
      <c r="T9" s="23"/>
      <c r="U9" s="23"/>
      <c r="V9" s="23"/>
      <c r="W9" s="23"/>
      <c r="X9" s="23"/>
      <c r="Y9" s="25"/>
      <c r="Z9" s="26"/>
      <c r="AA9" s="27"/>
      <c r="AB9" s="27"/>
      <c r="AC9" s="28"/>
    </row>
    <row r="10" customFormat="false" ht="15" hidden="false" customHeight="true" outlineLevel="0" collapsed="false">
      <c r="A10" s="8" t="s">
        <v>261</v>
      </c>
      <c r="B10" s="29" t="s">
        <v>186</v>
      </c>
      <c r="C10" s="29" t="n">
        <v>64</v>
      </c>
      <c r="D10" s="105" t="n">
        <v>47</v>
      </c>
      <c r="E10" s="106" t="n">
        <v>28</v>
      </c>
      <c r="F10" s="107" t="n">
        <v>62</v>
      </c>
      <c r="G10" s="47" t="n">
        <v>0.9688</v>
      </c>
      <c r="H10" s="29" t="n">
        <v>2</v>
      </c>
      <c r="I10" s="47" t="n">
        <v>0.0313</v>
      </c>
      <c r="J10" s="29" t="n">
        <v>5.81</v>
      </c>
      <c r="K10" s="29" t="n">
        <v>0.19</v>
      </c>
      <c r="L10" s="29" t="s">
        <v>31</v>
      </c>
      <c r="N10" s="108" t="s">
        <v>262</v>
      </c>
      <c r="O10" s="108" t="s">
        <v>263</v>
      </c>
      <c r="P10" s="108" t="s">
        <v>264</v>
      </c>
      <c r="Q10" s="28" t="s">
        <v>244</v>
      </c>
      <c r="R10" s="28" t="n">
        <f aca="false">D10+D11+D12+D13</f>
        <v>94</v>
      </c>
      <c r="S10" s="109" t="n">
        <v>61</v>
      </c>
      <c r="T10" s="23" t="n">
        <v>86</v>
      </c>
      <c r="U10" s="23" t="n">
        <v>3</v>
      </c>
      <c r="V10" s="23" t="n">
        <v>89</v>
      </c>
      <c r="W10" s="23" t="s">
        <v>244</v>
      </c>
      <c r="X10" s="23" t="n">
        <v>6</v>
      </c>
      <c r="Y10" s="25" t="n">
        <f aca="false">+T10/V10</f>
        <v>0.966292134831461</v>
      </c>
      <c r="Z10" s="26" t="n">
        <f aca="false">1-Y10</f>
        <v>0.0337078651685393</v>
      </c>
      <c r="AA10" s="27" t="n">
        <f aca="false">Y10*X10</f>
        <v>5.79775280898876</v>
      </c>
      <c r="AB10" s="27" t="n">
        <f aca="false">Z10*X10</f>
        <v>0.202247191011236</v>
      </c>
      <c r="AC10" s="28" t="s">
        <v>31</v>
      </c>
    </row>
    <row r="11" customFormat="false" ht="15" hidden="false" customHeight="true" outlineLevel="0" collapsed="false">
      <c r="A11" s="8" t="s">
        <v>265</v>
      </c>
      <c r="B11" s="8" t="s">
        <v>186</v>
      </c>
      <c r="C11" s="29" t="n">
        <v>15</v>
      </c>
      <c r="D11" s="105" t="n">
        <v>13</v>
      </c>
      <c r="E11" s="106" t="n">
        <v>8</v>
      </c>
      <c r="F11" s="107" t="n">
        <v>15</v>
      </c>
      <c r="G11" s="47" t="n">
        <v>1</v>
      </c>
      <c r="H11" s="29" t="n">
        <v>0</v>
      </c>
      <c r="I11" s="47" t="n">
        <v>0</v>
      </c>
      <c r="J11" s="29" t="n">
        <v>6</v>
      </c>
      <c r="K11" s="29" t="n">
        <v>0</v>
      </c>
      <c r="L11" s="29" t="s">
        <v>31</v>
      </c>
      <c r="N11" s="108"/>
      <c r="O11" s="108"/>
      <c r="P11" s="108"/>
      <c r="Q11" s="28"/>
      <c r="R11" s="28"/>
      <c r="S11" s="109"/>
      <c r="T11" s="23"/>
      <c r="U11" s="23"/>
      <c r="V11" s="23"/>
      <c r="W11" s="23"/>
      <c r="X11" s="23"/>
      <c r="Y11" s="25"/>
      <c r="Z11" s="26"/>
      <c r="AA11" s="27"/>
      <c r="AB11" s="27"/>
      <c r="AC11" s="28"/>
    </row>
    <row r="12" customFormat="false" ht="15" hidden="false" customHeight="false" outlineLevel="0" collapsed="false">
      <c r="A12" s="29" t="s">
        <v>266</v>
      </c>
      <c r="B12" s="8" t="s">
        <v>186</v>
      </c>
      <c r="C12" s="29" t="n">
        <v>22</v>
      </c>
      <c r="D12" s="105" t="n">
        <v>18</v>
      </c>
      <c r="E12" s="106" t="n">
        <v>14</v>
      </c>
      <c r="F12" s="107" t="n">
        <v>22</v>
      </c>
      <c r="G12" s="47" t="n">
        <v>1</v>
      </c>
      <c r="H12" s="29" t="n">
        <v>0</v>
      </c>
      <c r="I12" s="47" t="n">
        <v>0</v>
      </c>
      <c r="J12" s="29" t="n">
        <v>6</v>
      </c>
      <c r="K12" s="29" t="n">
        <v>0</v>
      </c>
      <c r="L12" s="29" t="s">
        <v>31</v>
      </c>
      <c r="N12" s="108"/>
      <c r="O12" s="108"/>
      <c r="P12" s="108"/>
      <c r="Q12" s="28"/>
      <c r="R12" s="28"/>
      <c r="S12" s="109"/>
      <c r="T12" s="23"/>
      <c r="U12" s="23"/>
      <c r="V12" s="23"/>
      <c r="W12" s="23"/>
      <c r="X12" s="23"/>
      <c r="Y12" s="25"/>
      <c r="Z12" s="26"/>
      <c r="AA12" s="27"/>
      <c r="AB12" s="27"/>
      <c r="AC12" s="28"/>
    </row>
    <row r="13" customFormat="false" ht="15" hidden="false" customHeight="false" outlineLevel="0" collapsed="false">
      <c r="A13" s="29" t="s">
        <v>267</v>
      </c>
      <c r="B13" s="8" t="s">
        <v>186</v>
      </c>
      <c r="C13" s="29" t="n">
        <v>25</v>
      </c>
      <c r="D13" s="105" t="n">
        <v>16</v>
      </c>
      <c r="E13" s="106" t="n">
        <v>11</v>
      </c>
      <c r="F13" s="107" t="n">
        <v>24</v>
      </c>
      <c r="G13" s="47" t="n">
        <v>0.96</v>
      </c>
      <c r="H13" s="29" t="n">
        <v>1</v>
      </c>
      <c r="I13" s="47" t="n">
        <v>0.04</v>
      </c>
      <c r="J13" s="29" t="n">
        <v>5.76</v>
      </c>
      <c r="K13" s="29" t="n">
        <v>0.24</v>
      </c>
      <c r="L13" s="29" t="s">
        <v>31</v>
      </c>
      <c r="N13" s="108"/>
      <c r="O13" s="108"/>
      <c r="P13" s="108"/>
      <c r="Q13" s="28"/>
      <c r="R13" s="28"/>
      <c r="S13" s="109"/>
      <c r="T13" s="23"/>
      <c r="U13" s="23"/>
      <c r="V13" s="23"/>
      <c r="W13" s="23"/>
      <c r="X13" s="23"/>
      <c r="Y13" s="25"/>
      <c r="Z13" s="26"/>
      <c r="AA13" s="27"/>
      <c r="AB13" s="27"/>
      <c r="AC13" s="28"/>
    </row>
    <row r="14" customFormat="false" ht="31.5" hidden="false" customHeight="true" outlineLevel="0" collapsed="false">
      <c r="A14" s="8" t="s">
        <v>268</v>
      </c>
      <c r="B14" s="29" t="s">
        <v>186</v>
      </c>
      <c r="C14" s="29" t="n">
        <v>36</v>
      </c>
      <c r="D14" s="105" t="n">
        <v>28</v>
      </c>
      <c r="E14" s="106" t="n">
        <v>17</v>
      </c>
      <c r="F14" s="107" t="n">
        <v>33</v>
      </c>
      <c r="G14" s="47" t="n">
        <v>0.9167</v>
      </c>
      <c r="H14" s="29" t="n">
        <v>3</v>
      </c>
      <c r="I14" s="47" t="n">
        <v>0.0833</v>
      </c>
      <c r="J14" s="29" t="n">
        <v>5.5</v>
      </c>
      <c r="K14" s="29" t="n">
        <v>0.5</v>
      </c>
      <c r="L14" s="29" t="s">
        <v>31</v>
      </c>
      <c r="N14" s="108" t="s">
        <v>269</v>
      </c>
      <c r="O14" s="110" t="s">
        <v>270</v>
      </c>
      <c r="P14" s="110" t="s">
        <v>271</v>
      </c>
      <c r="Q14" s="28" t="s">
        <v>244</v>
      </c>
      <c r="R14" s="28" t="n">
        <v>28</v>
      </c>
      <c r="S14" s="28" t="n">
        <v>17</v>
      </c>
      <c r="T14" s="23" t="n">
        <v>17</v>
      </c>
      <c r="U14" s="23" t="n">
        <v>1</v>
      </c>
      <c r="V14" s="23" t="n">
        <v>18</v>
      </c>
      <c r="W14" s="23" t="s">
        <v>244</v>
      </c>
      <c r="X14" s="23" t="n">
        <v>6</v>
      </c>
      <c r="Y14" s="25" t="n">
        <f aca="false">+T14/V14</f>
        <v>0.944444444444444</v>
      </c>
      <c r="Z14" s="26" t="n">
        <f aca="false">1-Y14</f>
        <v>0.0555555555555556</v>
      </c>
      <c r="AA14" s="27" t="n">
        <f aca="false">Y14*X14</f>
        <v>5.66666666666667</v>
      </c>
      <c r="AB14" s="27" t="n">
        <f aca="false">Z14*X14</f>
        <v>0.333333333333334</v>
      </c>
      <c r="AC14" s="28" t="s">
        <v>31</v>
      </c>
    </row>
    <row r="15" customFormat="false" ht="15" hidden="false" customHeight="true" outlineLevel="0" collapsed="false">
      <c r="A15" s="8" t="s">
        <v>272</v>
      </c>
      <c r="B15" s="29" t="s">
        <v>186</v>
      </c>
      <c r="C15" s="29" t="n">
        <v>28</v>
      </c>
      <c r="D15" s="105" t="n">
        <v>19</v>
      </c>
      <c r="E15" s="106" t="n">
        <v>9</v>
      </c>
      <c r="F15" s="107" t="n">
        <v>28</v>
      </c>
      <c r="G15" s="47" t="n">
        <v>1</v>
      </c>
      <c r="H15" s="29" t="n">
        <v>0</v>
      </c>
      <c r="I15" s="47" t="n">
        <v>0</v>
      </c>
      <c r="J15" s="29" t="n">
        <v>6</v>
      </c>
      <c r="K15" s="29" t="n">
        <v>0</v>
      </c>
      <c r="L15" s="29" t="s">
        <v>31</v>
      </c>
      <c r="N15" s="108" t="s">
        <v>273</v>
      </c>
      <c r="O15" s="108" t="s">
        <v>274</v>
      </c>
      <c r="P15" s="108" t="s">
        <v>275</v>
      </c>
      <c r="Q15" s="28" t="s">
        <v>244</v>
      </c>
      <c r="R15" s="28" t="n">
        <f aca="false">D15+D16</f>
        <v>70</v>
      </c>
      <c r="S15" s="28" t="n">
        <v>43</v>
      </c>
      <c r="T15" s="23" t="n">
        <v>61</v>
      </c>
      <c r="U15" s="23" t="n">
        <v>3</v>
      </c>
      <c r="V15" s="23" t="n">
        <v>64</v>
      </c>
      <c r="W15" s="23" t="s">
        <v>244</v>
      </c>
      <c r="X15" s="23" t="n">
        <v>6</v>
      </c>
      <c r="Y15" s="25" t="n">
        <f aca="false">+T15/V15</f>
        <v>0.953125</v>
      </c>
      <c r="Z15" s="26" t="n">
        <f aca="false">1-Y15</f>
        <v>0.046875</v>
      </c>
      <c r="AA15" s="27" t="n">
        <v>5.66666666666667</v>
      </c>
      <c r="AB15" s="27" t="n">
        <f aca="false">Z15*X15</f>
        <v>0.28125</v>
      </c>
      <c r="AC15" s="28" t="s">
        <v>31</v>
      </c>
    </row>
    <row r="16" customFormat="false" ht="15" hidden="false" customHeight="false" outlineLevel="0" collapsed="false">
      <c r="A16" s="29" t="s">
        <v>276</v>
      </c>
      <c r="B16" s="8" t="s">
        <v>186</v>
      </c>
      <c r="C16" s="29" t="n">
        <v>73</v>
      </c>
      <c r="D16" s="105" t="n">
        <v>51</v>
      </c>
      <c r="E16" s="106" t="n">
        <v>34</v>
      </c>
      <c r="F16" s="107" t="n">
        <v>70</v>
      </c>
      <c r="G16" s="47" t="n">
        <v>0.9589</v>
      </c>
      <c r="H16" s="29" t="n">
        <v>3</v>
      </c>
      <c r="I16" s="47" t="n">
        <v>0.0411</v>
      </c>
      <c r="J16" s="29" t="n">
        <v>5.75</v>
      </c>
      <c r="K16" s="29" t="n">
        <v>0.25</v>
      </c>
      <c r="L16" s="29" t="s">
        <v>31</v>
      </c>
      <c r="N16" s="108"/>
      <c r="O16" s="108"/>
      <c r="P16" s="108"/>
      <c r="Q16" s="28"/>
      <c r="R16" s="28"/>
      <c r="S16" s="28"/>
      <c r="T16" s="23"/>
      <c r="U16" s="23"/>
      <c r="V16" s="23"/>
      <c r="W16" s="23"/>
      <c r="X16" s="23"/>
      <c r="Y16" s="25"/>
      <c r="Z16" s="26"/>
      <c r="AA16" s="27"/>
      <c r="AB16" s="27"/>
      <c r="AC16" s="28"/>
    </row>
    <row r="17" customFormat="false" ht="15" hidden="false" customHeight="true" outlineLevel="0" collapsed="false">
      <c r="A17" s="8" t="s">
        <v>277</v>
      </c>
      <c r="B17" s="29" t="s">
        <v>186</v>
      </c>
      <c r="C17" s="29" t="n">
        <v>12</v>
      </c>
      <c r="D17" s="105" t="n">
        <v>9</v>
      </c>
      <c r="E17" s="106" t="n">
        <v>5</v>
      </c>
      <c r="F17" s="107" t="n">
        <v>11</v>
      </c>
      <c r="G17" s="47" t="n">
        <v>0.9167</v>
      </c>
      <c r="H17" s="29" t="n">
        <v>1</v>
      </c>
      <c r="I17" s="47" t="n">
        <v>0.0833</v>
      </c>
      <c r="J17" s="29" t="n">
        <v>5.5</v>
      </c>
      <c r="K17" s="29" t="n">
        <v>0.5</v>
      </c>
      <c r="L17" s="29" t="s">
        <v>31</v>
      </c>
      <c r="N17" s="108" t="s">
        <v>278</v>
      </c>
      <c r="O17" s="108" t="s">
        <v>279</v>
      </c>
      <c r="P17" s="108" t="s">
        <v>280</v>
      </c>
      <c r="Q17" s="28" t="s">
        <v>244</v>
      </c>
      <c r="R17" s="28" t="n">
        <v>123</v>
      </c>
      <c r="S17" s="28" t="n">
        <v>96</v>
      </c>
      <c r="T17" s="23" t="n">
        <v>104</v>
      </c>
      <c r="U17" s="23" t="n">
        <v>9</v>
      </c>
      <c r="V17" s="23" t="n">
        <v>113</v>
      </c>
      <c r="W17" s="23" t="s">
        <v>244</v>
      </c>
      <c r="X17" s="23" t="n">
        <v>6</v>
      </c>
      <c r="Y17" s="25" t="n">
        <f aca="false">+T17/V17</f>
        <v>0.920353982300885</v>
      </c>
      <c r="Z17" s="26" t="n">
        <f aca="false">1-Y17</f>
        <v>0.0796460176991151</v>
      </c>
      <c r="AA17" s="27" t="n">
        <f aca="false">Y17*X17</f>
        <v>5.52212389380531</v>
      </c>
      <c r="AB17" s="27" t="n">
        <f aca="false">Z17*X17</f>
        <v>0.47787610619469</v>
      </c>
      <c r="AC17" s="28" t="s">
        <v>31</v>
      </c>
    </row>
    <row r="18" customFormat="false" ht="15" hidden="false" customHeight="false" outlineLevel="0" collapsed="false">
      <c r="A18" s="8" t="s">
        <v>281</v>
      </c>
      <c r="B18" s="29" t="s">
        <v>186</v>
      </c>
      <c r="C18" s="29" t="n">
        <v>49</v>
      </c>
      <c r="D18" s="105" t="n">
        <v>39</v>
      </c>
      <c r="E18" s="106" t="n">
        <v>26</v>
      </c>
      <c r="F18" s="107" t="n">
        <v>45</v>
      </c>
      <c r="G18" s="47" t="n">
        <v>0.9184</v>
      </c>
      <c r="H18" s="29" t="n">
        <v>4</v>
      </c>
      <c r="I18" s="47" t="n">
        <v>0.0816</v>
      </c>
      <c r="J18" s="29" t="n">
        <v>5.51020408163265</v>
      </c>
      <c r="K18" s="29" t="n">
        <v>0.489795918367347</v>
      </c>
      <c r="L18" s="29" t="s">
        <v>31</v>
      </c>
      <c r="N18" s="108"/>
      <c r="O18" s="108"/>
      <c r="P18" s="108"/>
      <c r="Q18" s="28"/>
      <c r="R18" s="28"/>
      <c r="S18" s="28"/>
      <c r="T18" s="23"/>
      <c r="U18" s="23"/>
      <c r="V18" s="23"/>
      <c r="W18" s="23"/>
      <c r="X18" s="23"/>
      <c r="Y18" s="25"/>
      <c r="Z18" s="26"/>
      <c r="AA18" s="27"/>
      <c r="AB18" s="27"/>
      <c r="AC18" s="28"/>
    </row>
    <row r="19" customFormat="false" ht="15" hidden="false" customHeight="false" outlineLevel="0" collapsed="false">
      <c r="A19" s="29" t="s">
        <v>282</v>
      </c>
      <c r="B19" s="8" t="s">
        <v>186</v>
      </c>
      <c r="C19" s="29" t="n">
        <v>56</v>
      </c>
      <c r="D19" s="105" t="n">
        <v>42</v>
      </c>
      <c r="E19" s="106" t="n">
        <v>38</v>
      </c>
      <c r="F19" s="107" t="n">
        <v>52</v>
      </c>
      <c r="G19" s="47" t="n">
        <v>0.9286</v>
      </c>
      <c r="H19" s="29" t="n">
        <v>4</v>
      </c>
      <c r="I19" s="47" t="n">
        <v>0.0714</v>
      </c>
      <c r="J19" s="29" t="n">
        <v>5.57</v>
      </c>
      <c r="K19" s="29" t="n">
        <v>0.43</v>
      </c>
      <c r="L19" s="29" t="s">
        <v>31</v>
      </c>
      <c r="N19" s="108"/>
      <c r="O19" s="108"/>
      <c r="P19" s="108"/>
      <c r="Q19" s="28"/>
      <c r="R19" s="28"/>
      <c r="S19" s="28"/>
      <c r="T19" s="23"/>
      <c r="U19" s="23"/>
      <c r="V19" s="23"/>
      <c r="W19" s="23"/>
      <c r="X19" s="23"/>
      <c r="Y19" s="25"/>
      <c r="Z19" s="26"/>
      <c r="AA19" s="27"/>
      <c r="AB19" s="27"/>
      <c r="AC19" s="28"/>
    </row>
    <row r="20" customFormat="false" ht="15" hidden="false" customHeight="false" outlineLevel="0" collapsed="false">
      <c r="A20" s="29" t="s">
        <v>283</v>
      </c>
      <c r="B20" s="8" t="s">
        <v>186</v>
      </c>
      <c r="C20" s="29" t="n">
        <v>39</v>
      </c>
      <c r="D20" s="105" t="n">
        <v>33</v>
      </c>
      <c r="E20" s="106" t="n">
        <v>27</v>
      </c>
      <c r="F20" s="107" t="n">
        <v>37</v>
      </c>
      <c r="G20" s="47" t="n">
        <v>0.9487</v>
      </c>
      <c r="H20" s="29" t="n">
        <v>2</v>
      </c>
      <c r="I20" s="47" t="n">
        <v>0.0513</v>
      </c>
      <c r="J20" s="29" t="n">
        <v>5.69</v>
      </c>
      <c r="K20" s="29" t="n">
        <v>0.31</v>
      </c>
      <c r="L20" s="29" t="s">
        <v>31</v>
      </c>
      <c r="N20" s="108"/>
      <c r="O20" s="108"/>
      <c r="P20" s="108"/>
      <c r="Q20" s="28"/>
      <c r="R20" s="28"/>
      <c r="S20" s="28"/>
      <c r="T20" s="23"/>
      <c r="U20" s="23"/>
      <c r="V20" s="23"/>
      <c r="W20" s="23"/>
      <c r="X20" s="23"/>
      <c r="Y20" s="25"/>
      <c r="Z20" s="26"/>
      <c r="AA20" s="27"/>
      <c r="AB20" s="27"/>
      <c r="AC20" s="28"/>
    </row>
    <row r="21" customFormat="false" ht="15" hidden="false" customHeight="true" outlineLevel="0" collapsed="false">
      <c r="A21" s="8" t="s">
        <v>284</v>
      </c>
      <c r="B21" s="29" t="s">
        <v>186</v>
      </c>
      <c r="C21" s="29" t="n">
        <v>56</v>
      </c>
      <c r="D21" s="105" t="n">
        <v>40</v>
      </c>
      <c r="E21" s="106" t="n">
        <v>22</v>
      </c>
      <c r="F21" s="107" t="n">
        <v>52</v>
      </c>
      <c r="G21" s="47" t="n">
        <v>0.9286</v>
      </c>
      <c r="H21" s="29" t="n">
        <v>4</v>
      </c>
      <c r="I21" s="47" t="n">
        <v>0.0714</v>
      </c>
      <c r="J21" s="29" t="n">
        <v>5.57</v>
      </c>
      <c r="K21" s="29" t="n">
        <v>0.43</v>
      </c>
      <c r="L21" s="29" t="s">
        <v>31</v>
      </c>
      <c r="N21" s="108" t="s">
        <v>285</v>
      </c>
      <c r="O21" s="108" t="s">
        <v>286</v>
      </c>
      <c r="P21" s="108" t="s">
        <v>287</v>
      </c>
      <c r="Q21" s="28" t="s">
        <v>244</v>
      </c>
      <c r="R21" s="28" t="n">
        <v>90</v>
      </c>
      <c r="S21" s="28" t="n">
        <v>56</v>
      </c>
      <c r="T21" s="23" t="n">
        <v>81</v>
      </c>
      <c r="U21" s="23" t="n">
        <v>5</v>
      </c>
      <c r="V21" s="23" t="n">
        <v>86</v>
      </c>
      <c r="W21" s="23" t="s">
        <v>244</v>
      </c>
      <c r="X21" s="23" t="n">
        <v>6</v>
      </c>
      <c r="Y21" s="25" t="n">
        <f aca="false">+T21/V21</f>
        <v>0.941860465116279</v>
      </c>
      <c r="Z21" s="26" t="n">
        <f aca="false">1-Y21</f>
        <v>0.0581395348837209</v>
      </c>
      <c r="AA21" s="27" t="n">
        <f aca="false">Y21*X21</f>
        <v>5.65116279069768</v>
      </c>
      <c r="AB21" s="27" t="n">
        <f aca="false">Z21*X21</f>
        <v>0.348837209302326</v>
      </c>
      <c r="AC21" s="28" t="s">
        <v>31</v>
      </c>
    </row>
    <row r="22" customFormat="false" ht="15" hidden="false" customHeight="false" outlineLevel="0" collapsed="false">
      <c r="A22" s="29" t="s">
        <v>288</v>
      </c>
      <c r="B22" s="8" t="s">
        <v>186</v>
      </c>
      <c r="C22" s="29" t="n">
        <v>26</v>
      </c>
      <c r="D22" s="105" t="n">
        <v>23</v>
      </c>
      <c r="E22" s="106" t="n">
        <v>15</v>
      </c>
      <c r="F22" s="107" t="n">
        <v>25</v>
      </c>
      <c r="G22" s="47" t="n">
        <v>0.9615</v>
      </c>
      <c r="H22" s="29" t="n">
        <v>1</v>
      </c>
      <c r="I22" s="47" t="n">
        <v>0.0385</v>
      </c>
      <c r="J22" s="29" t="n">
        <v>5.77</v>
      </c>
      <c r="K22" s="29" t="n">
        <v>0.23</v>
      </c>
      <c r="L22" s="29" t="s">
        <v>31</v>
      </c>
      <c r="N22" s="108"/>
      <c r="O22" s="108"/>
      <c r="P22" s="108"/>
      <c r="Q22" s="28"/>
      <c r="R22" s="28"/>
      <c r="S22" s="28"/>
      <c r="T22" s="23"/>
      <c r="U22" s="23"/>
      <c r="V22" s="23"/>
      <c r="W22" s="23"/>
      <c r="X22" s="23"/>
      <c r="Y22" s="25"/>
      <c r="Z22" s="26"/>
      <c r="AA22" s="27"/>
      <c r="AB22" s="27"/>
      <c r="AC22" s="28"/>
    </row>
    <row r="23" customFormat="false" ht="15" hidden="false" customHeight="false" outlineLevel="0" collapsed="false">
      <c r="A23" s="29" t="s">
        <v>289</v>
      </c>
      <c r="B23" s="29" t="s">
        <v>186</v>
      </c>
      <c r="C23" s="29" t="n">
        <v>10</v>
      </c>
      <c r="D23" s="105" t="n">
        <v>7</v>
      </c>
      <c r="E23" s="106" t="n">
        <v>3</v>
      </c>
      <c r="F23" s="107" t="n">
        <v>10</v>
      </c>
      <c r="G23" s="47" t="n">
        <v>1</v>
      </c>
      <c r="H23" s="29" t="n">
        <v>0</v>
      </c>
      <c r="I23" s="47" t="n">
        <v>0</v>
      </c>
      <c r="J23" s="29" t="n">
        <v>6</v>
      </c>
      <c r="K23" s="29" t="n">
        <v>0</v>
      </c>
      <c r="L23" s="29" t="s">
        <v>31</v>
      </c>
      <c r="N23" s="108"/>
      <c r="O23" s="108"/>
      <c r="P23" s="108"/>
      <c r="Q23" s="28"/>
      <c r="R23" s="28"/>
      <c r="S23" s="28"/>
      <c r="T23" s="23"/>
      <c r="U23" s="23"/>
      <c r="V23" s="23"/>
      <c r="W23" s="23"/>
      <c r="X23" s="23"/>
      <c r="Y23" s="25"/>
      <c r="Z23" s="26"/>
      <c r="AA23" s="27"/>
      <c r="AB23" s="27"/>
      <c r="AC23" s="28"/>
    </row>
    <row r="24" customFormat="false" ht="15" hidden="false" customHeight="false" outlineLevel="0" collapsed="false">
      <c r="A24" s="29" t="s">
        <v>290</v>
      </c>
      <c r="B24" s="8" t="s">
        <v>186</v>
      </c>
      <c r="C24" s="29" t="n">
        <v>23</v>
      </c>
      <c r="D24" s="105" t="n">
        <v>20</v>
      </c>
      <c r="E24" s="106" t="n">
        <v>16</v>
      </c>
      <c r="F24" s="107" t="n">
        <v>23</v>
      </c>
      <c r="G24" s="47" t="n">
        <v>1</v>
      </c>
      <c r="H24" s="29" t="n">
        <v>0</v>
      </c>
      <c r="I24" s="47" t="n">
        <v>0</v>
      </c>
      <c r="J24" s="29" t="n">
        <v>6</v>
      </c>
      <c r="K24" s="29" t="n">
        <v>0</v>
      </c>
      <c r="L24" s="29" t="s">
        <v>31</v>
      </c>
      <c r="N24" s="108"/>
      <c r="O24" s="108"/>
      <c r="P24" s="108"/>
      <c r="Q24" s="28"/>
      <c r="R24" s="28"/>
      <c r="S24" s="28"/>
      <c r="T24" s="23"/>
      <c r="U24" s="23"/>
      <c r="V24" s="23"/>
      <c r="W24" s="23"/>
      <c r="X24" s="23"/>
      <c r="Y24" s="25"/>
      <c r="Z24" s="26"/>
      <c r="AA24" s="27"/>
      <c r="AB24" s="27"/>
      <c r="AC24" s="28"/>
    </row>
    <row r="25" customFormat="false" ht="15" hidden="false" customHeight="true" outlineLevel="0" collapsed="false">
      <c r="A25" s="8" t="s">
        <v>291</v>
      </c>
      <c r="B25" s="29" t="s">
        <v>186</v>
      </c>
      <c r="C25" s="29" t="n">
        <v>33</v>
      </c>
      <c r="D25" s="111" t="n">
        <v>20</v>
      </c>
      <c r="E25" s="112" t="n">
        <v>10</v>
      </c>
      <c r="F25" s="107" t="n">
        <v>31</v>
      </c>
      <c r="G25" s="47" t="n">
        <v>0.9394</v>
      </c>
      <c r="H25" s="29" t="n">
        <v>2</v>
      </c>
      <c r="I25" s="47" t="n">
        <v>0.0606</v>
      </c>
      <c r="J25" s="29" t="n">
        <v>5.64</v>
      </c>
      <c r="K25" s="29" t="n">
        <v>0.36</v>
      </c>
      <c r="L25" s="29" t="s">
        <v>31</v>
      </c>
      <c r="N25" s="108" t="s">
        <v>292</v>
      </c>
      <c r="O25" s="108" t="s">
        <v>293</v>
      </c>
      <c r="P25" s="108" t="s">
        <v>294</v>
      </c>
      <c r="Q25" s="28" t="s">
        <v>244</v>
      </c>
      <c r="R25" s="28" t="n">
        <f aca="false">D25+D26</f>
        <v>80</v>
      </c>
      <c r="S25" s="28" t="n">
        <v>59</v>
      </c>
      <c r="T25" s="23" t="n">
        <v>61</v>
      </c>
      <c r="U25" s="23" t="n">
        <v>5</v>
      </c>
      <c r="V25" s="23" t="n">
        <v>66</v>
      </c>
      <c r="W25" s="23" t="s">
        <v>244</v>
      </c>
      <c r="X25" s="23" t="n">
        <v>6</v>
      </c>
      <c r="Y25" s="25" t="n">
        <f aca="false">+T25/V25</f>
        <v>0.924242424242424</v>
      </c>
      <c r="Z25" s="26" t="n">
        <f aca="false">1-Y25</f>
        <v>0.0757575757575758</v>
      </c>
      <c r="AA25" s="27" t="n">
        <v>5.66666666666667</v>
      </c>
      <c r="AB25" s="27" t="n">
        <f aca="false">Z25*X25</f>
        <v>0.454545454545455</v>
      </c>
      <c r="AC25" s="28" t="s">
        <v>31</v>
      </c>
    </row>
    <row r="26" customFormat="false" ht="15" hidden="false" customHeight="false" outlineLevel="0" collapsed="false">
      <c r="A26" s="8" t="s">
        <v>295</v>
      </c>
      <c r="B26" s="8" t="s">
        <v>186</v>
      </c>
      <c r="C26" s="29" t="n">
        <v>73</v>
      </c>
      <c r="D26" s="105" t="n">
        <v>60</v>
      </c>
      <c r="E26" s="112" t="n">
        <v>49</v>
      </c>
      <c r="F26" s="107" t="n">
        <v>70</v>
      </c>
      <c r="G26" s="47" t="n">
        <v>0.9589</v>
      </c>
      <c r="H26" s="29" t="n">
        <v>3</v>
      </c>
      <c r="I26" s="47" t="n">
        <v>0.0411</v>
      </c>
      <c r="J26" s="29" t="n">
        <v>5.75</v>
      </c>
      <c r="K26" s="29" t="n">
        <v>0.25</v>
      </c>
      <c r="L26" s="29" t="s">
        <v>31</v>
      </c>
      <c r="N26" s="108"/>
      <c r="O26" s="108"/>
      <c r="P26" s="108"/>
      <c r="Q26" s="28"/>
      <c r="R26" s="28"/>
      <c r="S26" s="28"/>
      <c r="T26" s="23"/>
      <c r="U26" s="23"/>
      <c r="V26" s="23"/>
      <c r="W26" s="23"/>
      <c r="X26" s="23"/>
      <c r="Y26" s="25"/>
      <c r="Z26" s="26"/>
      <c r="AA26" s="27"/>
      <c r="AB26" s="27"/>
      <c r="AC26" s="28"/>
    </row>
    <row r="27" customFormat="false" ht="15" hidden="false" customHeight="true" outlineLevel="0" collapsed="false">
      <c r="A27" s="29" t="s">
        <v>296</v>
      </c>
      <c r="B27" s="29" t="s">
        <v>186</v>
      </c>
      <c r="C27" s="29" t="n">
        <v>10</v>
      </c>
      <c r="D27" s="111" t="n">
        <v>8</v>
      </c>
      <c r="E27" s="112" t="n">
        <v>4</v>
      </c>
      <c r="F27" s="107" t="n">
        <v>10</v>
      </c>
      <c r="G27" s="47" t="n">
        <v>1</v>
      </c>
      <c r="H27" s="29" t="n">
        <v>0</v>
      </c>
      <c r="I27" s="47" t="n">
        <v>0</v>
      </c>
      <c r="J27" s="29" t="n">
        <v>6</v>
      </c>
      <c r="K27" s="29" t="n">
        <v>0</v>
      </c>
      <c r="L27" s="29" t="s">
        <v>31</v>
      </c>
      <c r="N27" s="108" t="s">
        <v>297</v>
      </c>
      <c r="O27" s="108" t="s">
        <v>298</v>
      </c>
      <c r="P27" s="108" t="s">
        <v>299</v>
      </c>
      <c r="Q27" s="28" t="s">
        <v>244</v>
      </c>
      <c r="R27" s="28" t="n">
        <f aca="false">D27+D28+D29</f>
        <v>45</v>
      </c>
      <c r="S27" s="109" t="n">
        <v>20</v>
      </c>
      <c r="T27" s="113" t="n">
        <v>41</v>
      </c>
      <c r="U27" s="23" t="n">
        <v>1</v>
      </c>
      <c r="V27" s="23" t="n">
        <v>42</v>
      </c>
      <c r="W27" s="23" t="s">
        <v>244</v>
      </c>
      <c r="X27" s="23" t="n">
        <v>6</v>
      </c>
      <c r="Y27" s="25" t="n">
        <f aca="false">+T27/V27</f>
        <v>0.976190476190476</v>
      </c>
      <c r="Z27" s="26" t="n">
        <f aca="false">1-Y27</f>
        <v>0.0238095238095238</v>
      </c>
      <c r="AA27" s="27" t="n">
        <f aca="false">Y27*X27</f>
        <v>5.85714285714286</v>
      </c>
      <c r="AB27" s="27" t="n">
        <f aca="false">Z27*X27</f>
        <v>0.142857142857143</v>
      </c>
      <c r="AC27" s="28" t="s">
        <v>31</v>
      </c>
    </row>
    <row r="28" customFormat="false" ht="15" hidden="false" customHeight="false" outlineLevel="0" collapsed="false">
      <c r="A28" s="29" t="s">
        <v>300</v>
      </c>
      <c r="B28" s="8" t="s">
        <v>186</v>
      </c>
      <c r="C28" s="29" t="n">
        <v>16</v>
      </c>
      <c r="D28" s="105" t="n">
        <v>9</v>
      </c>
      <c r="E28" s="112" t="n">
        <v>3</v>
      </c>
      <c r="F28" s="107" t="n">
        <v>16</v>
      </c>
      <c r="G28" s="47" t="n">
        <v>1</v>
      </c>
      <c r="H28" s="29" t="n">
        <v>0</v>
      </c>
      <c r="I28" s="47" t="n">
        <v>0</v>
      </c>
      <c r="J28" s="29" t="n">
        <v>6</v>
      </c>
      <c r="K28" s="29" t="n">
        <v>0</v>
      </c>
      <c r="L28" s="29" t="s">
        <v>31</v>
      </c>
      <c r="N28" s="108"/>
      <c r="O28" s="108"/>
      <c r="P28" s="108"/>
      <c r="Q28" s="28"/>
      <c r="R28" s="28"/>
      <c r="S28" s="109"/>
      <c r="T28" s="113"/>
      <c r="U28" s="23"/>
      <c r="V28" s="23"/>
      <c r="W28" s="23"/>
      <c r="X28" s="23"/>
      <c r="Y28" s="25"/>
      <c r="Z28" s="26"/>
      <c r="AA28" s="27"/>
      <c r="AB28" s="27"/>
      <c r="AC28" s="28"/>
    </row>
    <row r="29" customFormat="false" ht="15" hidden="false" customHeight="false" outlineLevel="0" collapsed="false">
      <c r="A29" s="29" t="s">
        <v>301</v>
      </c>
      <c r="B29" s="8" t="s">
        <v>186</v>
      </c>
      <c r="C29" s="29" t="n">
        <v>51</v>
      </c>
      <c r="D29" s="105" t="n">
        <v>28</v>
      </c>
      <c r="E29" s="112" t="n">
        <v>13</v>
      </c>
      <c r="F29" s="107" t="n">
        <v>49</v>
      </c>
      <c r="G29" s="47" t="n">
        <v>0.9608</v>
      </c>
      <c r="H29" s="29" t="n">
        <v>2</v>
      </c>
      <c r="I29" s="47" t="n">
        <v>0.0392</v>
      </c>
      <c r="J29" s="29" t="n">
        <v>5.76</v>
      </c>
      <c r="K29" s="29" t="n">
        <v>0.24</v>
      </c>
      <c r="L29" s="29" t="s">
        <v>31</v>
      </c>
      <c r="N29" s="108"/>
      <c r="O29" s="108"/>
      <c r="P29" s="108"/>
      <c r="Q29" s="28"/>
      <c r="R29" s="28"/>
      <c r="S29" s="109"/>
      <c r="T29" s="113"/>
      <c r="U29" s="23"/>
      <c r="V29" s="23"/>
      <c r="W29" s="23"/>
      <c r="X29" s="23"/>
      <c r="Y29" s="25"/>
      <c r="Z29" s="26"/>
      <c r="AA29" s="27"/>
      <c r="AB29" s="27"/>
      <c r="AC29" s="28"/>
    </row>
    <row r="30" customFormat="false" ht="27" hidden="false" customHeight="true" outlineLevel="0" collapsed="false">
      <c r="A30" s="29" t="s">
        <v>302</v>
      </c>
      <c r="B30" s="8" t="s">
        <v>186</v>
      </c>
      <c r="C30" s="29" t="n">
        <v>34</v>
      </c>
      <c r="D30" s="105" t="n">
        <v>28</v>
      </c>
      <c r="E30" s="112" t="n">
        <v>13</v>
      </c>
      <c r="F30" s="107" t="n">
        <v>34</v>
      </c>
      <c r="G30" s="47" t="n">
        <v>1</v>
      </c>
      <c r="H30" s="29" t="n">
        <v>0</v>
      </c>
      <c r="I30" s="47" t="n">
        <v>0</v>
      </c>
      <c r="J30" s="29" t="n">
        <v>6</v>
      </c>
      <c r="K30" s="29" t="n">
        <v>0</v>
      </c>
      <c r="L30" s="29" t="s">
        <v>31</v>
      </c>
      <c r="N30" s="29" t="s">
        <v>302</v>
      </c>
      <c r="O30" s="29" t="s">
        <v>303</v>
      </c>
      <c r="P30" s="29" t="s">
        <v>140</v>
      </c>
      <c r="Q30" s="114" t="s">
        <v>244</v>
      </c>
      <c r="R30" s="114" t="n">
        <v>28</v>
      </c>
      <c r="S30" s="28" t="n">
        <v>13</v>
      </c>
      <c r="T30" s="115" t="n">
        <v>28</v>
      </c>
      <c r="U30" s="23" t="n">
        <v>0</v>
      </c>
      <c r="V30" s="23" t="n">
        <v>28</v>
      </c>
      <c r="W30" s="23" t="s">
        <v>244</v>
      </c>
      <c r="X30" s="23" t="n">
        <v>6</v>
      </c>
      <c r="Y30" s="25" t="n">
        <f aca="false">+T30/V30</f>
        <v>1</v>
      </c>
      <c r="Z30" s="26" t="n">
        <f aca="false">1-Y30</f>
        <v>0</v>
      </c>
      <c r="AA30" s="27" t="n">
        <f aca="false">Y30*X30</f>
        <v>6</v>
      </c>
      <c r="AB30" s="27" t="n">
        <f aca="false">Z30*X30</f>
        <v>0</v>
      </c>
      <c r="AC30" s="28" t="s">
        <v>31</v>
      </c>
    </row>
    <row r="31" customFormat="false" ht="23.85" hidden="false" customHeight="false" outlineLevel="0" collapsed="false">
      <c r="A31" s="8" t="s">
        <v>304</v>
      </c>
      <c r="B31" s="8" t="s">
        <v>186</v>
      </c>
      <c r="C31" s="8" t="n">
        <v>201</v>
      </c>
      <c r="D31" s="105" t="n">
        <v>177</v>
      </c>
      <c r="E31" s="112" t="n">
        <v>116</v>
      </c>
      <c r="F31" s="116" t="n">
        <v>193</v>
      </c>
      <c r="G31" s="65" t="n">
        <v>0.9602</v>
      </c>
      <c r="H31" s="8" t="n">
        <v>8</v>
      </c>
      <c r="I31" s="65" t="n">
        <v>0.0398</v>
      </c>
      <c r="J31" s="8" t="n">
        <v>5.76</v>
      </c>
      <c r="K31" s="8" t="n">
        <v>0.24</v>
      </c>
      <c r="L31" s="8" t="s">
        <v>31</v>
      </c>
      <c r="N31" s="8" t="s">
        <v>305</v>
      </c>
      <c r="O31" s="29" t="s">
        <v>306</v>
      </c>
      <c r="P31" s="29" t="s">
        <v>307</v>
      </c>
      <c r="Q31" s="114" t="s">
        <v>244</v>
      </c>
      <c r="R31" s="114" t="n">
        <v>177</v>
      </c>
      <c r="S31" s="28" t="n">
        <v>116</v>
      </c>
      <c r="T31" s="23" t="n">
        <v>164</v>
      </c>
      <c r="U31" s="23" t="n">
        <v>5</v>
      </c>
      <c r="V31" s="23" t="n">
        <v>169</v>
      </c>
      <c r="W31" s="23" t="s">
        <v>244</v>
      </c>
      <c r="X31" s="23" t="n">
        <v>6</v>
      </c>
      <c r="Y31" s="25" t="n">
        <f aca="false">+T31/V31</f>
        <v>0.970414201183432</v>
      </c>
      <c r="Z31" s="26" t="n">
        <f aca="false">1-Y31</f>
        <v>0.0295857988165681</v>
      </c>
      <c r="AA31" s="27" t="n">
        <f aca="false">Y31*X31</f>
        <v>5.82248520710059</v>
      </c>
      <c r="AB31" s="27" t="n">
        <f aca="false">Z31*X31</f>
        <v>0.177514792899409</v>
      </c>
      <c r="AC31" s="28" t="s">
        <v>31</v>
      </c>
    </row>
    <row r="32" customFormat="false" ht="15" hidden="false" customHeight="false" outlineLevel="0" collapsed="false">
      <c r="A32" s="29" t="s">
        <v>308</v>
      </c>
      <c r="B32" s="8" t="s">
        <v>186</v>
      </c>
      <c r="C32" s="29" t="n">
        <v>54</v>
      </c>
      <c r="D32" s="105" t="n">
        <v>46</v>
      </c>
      <c r="E32" s="112" t="n">
        <v>30</v>
      </c>
      <c r="F32" s="107" t="n">
        <v>51</v>
      </c>
      <c r="G32" s="47" t="n">
        <v>0.9444</v>
      </c>
      <c r="H32" s="29" t="n">
        <v>3</v>
      </c>
      <c r="I32" s="47" t="n">
        <v>0.0556</v>
      </c>
      <c r="J32" s="29" t="n">
        <v>5.67</v>
      </c>
      <c r="K32" s="29" t="n">
        <v>0.33</v>
      </c>
      <c r="L32" s="29" t="s">
        <v>31</v>
      </c>
      <c r="N32" s="29" t="s">
        <v>308</v>
      </c>
      <c r="O32" s="29" t="s">
        <v>309</v>
      </c>
      <c r="P32" s="29" t="s">
        <v>310</v>
      </c>
      <c r="Q32" s="114" t="s">
        <v>244</v>
      </c>
      <c r="R32" s="114" t="n">
        <v>46</v>
      </c>
      <c r="S32" s="28" t="n">
        <v>30</v>
      </c>
      <c r="T32" s="23" t="n">
        <v>40</v>
      </c>
      <c r="U32" s="23" t="n">
        <v>3</v>
      </c>
      <c r="V32" s="23" t="n">
        <v>43</v>
      </c>
      <c r="W32" s="23" t="s">
        <v>244</v>
      </c>
      <c r="X32" s="23" t="n">
        <v>6</v>
      </c>
      <c r="Y32" s="25" t="n">
        <f aca="false">+T32/V32</f>
        <v>0.930232558139535</v>
      </c>
      <c r="Z32" s="26" t="n">
        <f aca="false">1-Y32</f>
        <v>0.0697674418604651</v>
      </c>
      <c r="AA32" s="27" t="n">
        <f aca="false">Y32*X32</f>
        <v>5.58139534883721</v>
      </c>
      <c r="AB32" s="27" t="n">
        <f aca="false">Z32*X32</f>
        <v>0.418604651162791</v>
      </c>
      <c r="AC32" s="28" t="s">
        <v>31</v>
      </c>
    </row>
    <row r="33" customFormat="false" ht="15" hidden="false" customHeight="false" outlineLevel="0" collapsed="false">
      <c r="A33" s="8" t="s">
        <v>311</v>
      </c>
      <c r="B33" s="8" t="s">
        <v>186</v>
      </c>
      <c r="C33" s="29" t="n">
        <v>59</v>
      </c>
      <c r="D33" s="105" t="n">
        <v>45</v>
      </c>
      <c r="E33" s="112" t="n">
        <v>31</v>
      </c>
      <c r="F33" s="107" t="n">
        <v>59</v>
      </c>
      <c r="G33" s="47" t="n">
        <v>1</v>
      </c>
      <c r="H33" s="29" t="n">
        <v>0</v>
      </c>
      <c r="I33" s="47" t="n">
        <v>0</v>
      </c>
      <c r="J33" s="29" t="n">
        <v>6</v>
      </c>
      <c r="K33" s="29" t="n">
        <v>0</v>
      </c>
      <c r="L33" s="29" t="s">
        <v>31</v>
      </c>
      <c r="N33" s="117" t="s">
        <v>312</v>
      </c>
      <c r="O33" s="28" t="s">
        <v>313</v>
      </c>
      <c r="P33" s="28" t="s">
        <v>314</v>
      </c>
      <c r="Q33" s="28" t="s">
        <v>244</v>
      </c>
      <c r="R33" s="28" t="n">
        <v>45</v>
      </c>
      <c r="S33" s="28" t="n">
        <v>31</v>
      </c>
      <c r="T33" s="23" t="n">
        <v>44</v>
      </c>
      <c r="U33" s="23" t="n">
        <v>0</v>
      </c>
      <c r="V33" s="23" t="n">
        <v>44</v>
      </c>
      <c r="W33" s="23" t="s">
        <v>244</v>
      </c>
      <c r="X33" s="23" t="n">
        <v>6</v>
      </c>
      <c r="Y33" s="25" t="n">
        <f aca="false">+T33/V33</f>
        <v>1</v>
      </c>
      <c r="Z33" s="26" t="n">
        <f aca="false">1-Y33</f>
        <v>0</v>
      </c>
      <c r="AA33" s="27" t="n">
        <f aca="false">Y33*X33</f>
        <v>6</v>
      </c>
      <c r="AB33" s="27" t="n">
        <f aca="false">Z33*X33</f>
        <v>0</v>
      </c>
      <c r="AC33" s="28" t="s">
        <v>31</v>
      </c>
    </row>
    <row r="34" customFormat="false" ht="15" hidden="false" customHeight="false" outlineLevel="0" collapsed="false">
      <c r="A34" s="8" t="s">
        <v>315</v>
      </c>
      <c r="B34" s="8" t="s">
        <v>186</v>
      </c>
      <c r="C34" s="29" t="n">
        <v>92</v>
      </c>
      <c r="D34" s="105" t="n">
        <v>78</v>
      </c>
      <c r="E34" s="112" t="n">
        <v>42</v>
      </c>
      <c r="F34" s="107" t="n">
        <v>91</v>
      </c>
      <c r="G34" s="47" t="n">
        <v>0.9891</v>
      </c>
      <c r="H34" s="29" t="n">
        <v>1</v>
      </c>
      <c r="I34" s="47" t="n">
        <v>0.0109</v>
      </c>
      <c r="J34" s="29" t="n">
        <v>5.93</v>
      </c>
      <c r="K34" s="29" t="n">
        <v>0.07</v>
      </c>
      <c r="L34" s="29" t="s">
        <v>31</v>
      </c>
      <c r="N34" s="8" t="s">
        <v>315</v>
      </c>
      <c r="O34" s="28" t="s">
        <v>316</v>
      </c>
      <c r="P34" s="28" t="s">
        <v>317</v>
      </c>
      <c r="Q34" s="28" t="s">
        <v>244</v>
      </c>
      <c r="R34" s="28" t="n">
        <v>78</v>
      </c>
      <c r="S34" s="28" t="n">
        <v>42</v>
      </c>
      <c r="T34" s="23" t="n">
        <v>75</v>
      </c>
      <c r="U34" s="23" t="n">
        <v>1</v>
      </c>
      <c r="V34" s="23" t="n">
        <v>76</v>
      </c>
      <c r="W34" s="23" t="s">
        <v>244</v>
      </c>
      <c r="X34" s="23" t="n">
        <v>6</v>
      </c>
      <c r="Y34" s="25" t="n">
        <f aca="false">+T34/V34</f>
        <v>0.986842105263158</v>
      </c>
      <c r="Z34" s="26" t="n">
        <f aca="false">1-Y34</f>
        <v>0.0131578947368421</v>
      </c>
      <c r="AA34" s="27" t="n">
        <f aca="false">Y34*X34</f>
        <v>5.92105263157895</v>
      </c>
      <c r="AB34" s="27" t="n">
        <f aca="false">Z34*X34</f>
        <v>0.0789473684210529</v>
      </c>
      <c r="AC34" s="28" t="s">
        <v>31</v>
      </c>
    </row>
    <row r="35" customFormat="false" ht="15" hidden="false" customHeight="false" outlineLevel="0" collapsed="false">
      <c r="A35" s="8" t="s">
        <v>318</v>
      </c>
      <c r="B35" s="8" t="s">
        <v>186</v>
      </c>
      <c r="C35" s="29" t="n">
        <v>96</v>
      </c>
      <c r="D35" s="105" t="n">
        <v>75</v>
      </c>
      <c r="E35" s="112" t="n">
        <v>55</v>
      </c>
      <c r="F35" s="107" t="n">
        <v>23</v>
      </c>
      <c r="G35" s="47" t="n">
        <v>1</v>
      </c>
      <c r="H35" s="29" t="n">
        <v>0</v>
      </c>
      <c r="I35" s="47" t="n">
        <v>0</v>
      </c>
      <c r="J35" s="29" t="n">
        <v>6</v>
      </c>
      <c r="K35" s="29" t="n">
        <v>0</v>
      </c>
      <c r="L35" s="29" t="s">
        <v>31</v>
      </c>
      <c r="N35" s="29" t="s">
        <v>319</v>
      </c>
      <c r="O35" s="118" t="s">
        <v>320</v>
      </c>
      <c r="P35" s="118" t="s">
        <v>321</v>
      </c>
      <c r="Q35" s="28" t="s">
        <v>244</v>
      </c>
      <c r="R35" s="28" t="n">
        <v>75</v>
      </c>
      <c r="S35" s="28" t="n">
        <v>55</v>
      </c>
      <c r="T35" s="23" t="n">
        <v>68</v>
      </c>
      <c r="U35" s="23" t="n">
        <v>2</v>
      </c>
      <c r="V35" s="23" t="n">
        <v>70</v>
      </c>
      <c r="W35" s="23" t="s">
        <v>244</v>
      </c>
      <c r="X35" s="23" t="n">
        <v>6</v>
      </c>
      <c r="Y35" s="25" t="n">
        <f aca="false">+T35/V35</f>
        <v>0.971428571428571</v>
      </c>
      <c r="Z35" s="26" t="n">
        <f aca="false">1-Y35</f>
        <v>0.0285714285714286</v>
      </c>
      <c r="AA35" s="27" t="n">
        <f aca="false">Y35*X35</f>
        <v>5.82857142857143</v>
      </c>
      <c r="AB35" s="27" t="n">
        <f aca="false">Z35*X35</f>
        <v>0.171428571428571</v>
      </c>
      <c r="AC35" s="28" t="s">
        <v>31</v>
      </c>
    </row>
    <row r="36" customFormat="false" ht="15" hidden="false" customHeight="false" outlineLevel="0" collapsed="false">
      <c r="A36" s="8" t="s">
        <v>322</v>
      </c>
      <c r="B36" s="8" t="s">
        <v>186</v>
      </c>
      <c r="C36" s="29" t="n">
        <v>23</v>
      </c>
      <c r="D36" s="105" t="n">
        <v>22</v>
      </c>
      <c r="E36" s="112" t="n">
        <v>20</v>
      </c>
      <c r="F36" s="107" t="n">
        <v>95</v>
      </c>
      <c r="G36" s="47" t="n">
        <v>0.9896</v>
      </c>
      <c r="H36" s="29" t="n">
        <v>1</v>
      </c>
      <c r="I36" s="47" t="n">
        <v>0.0104</v>
      </c>
      <c r="J36" s="29" t="n">
        <v>5.94</v>
      </c>
      <c r="K36" s="29" t="n">
        <v>0.06</v>
      </c>
      <c r="L36" s="29" t="s">
        <v>31</v>
      </c>
      <c r="N36" s="8" t="s">
        <v>322</v>
      </c>
      <c r="O36" s="119" t="s">
        <v>323</v>
      </c>
      <c r="P36" s="119" t="s">
        <v>324</v>
      </c>
      <c r="Q36" s="120" t="s">
        <v>244</v>
      </c>
      <c r="R36" s="105" t="n">
        <v>22</v>
      </c>
      <c r="S36" s="112" t="n">
        <v>20</v>
      </c>
      <c r="T36" s="23" t="n">
        <v>22</v>
      </c>
      <c r="U36" s="23" t="n">
        <v>0</v>
      </c>
      <c r="V36" s="23" t="n">
        <v>22</v>
      </c>
      <c r="W36" s="23" t="s">
        <v>244</v>
      </c>
      <c r="X36" s="23" t="n">
        <v>6</v>
      </c>
      <c r="Y36" s="25" t="n">
        <f aca="false">+T36/V36</f>
        <v>1</v>
      </c>
      <c r="Z36" s="26" t="n">
        <f aca="false">1-Y36</f>
        <v>0</v>
      </c>
      <c r="AA36" s="27" t="n">
        <f aca="false">Y36*X36</f>
        <v>6</v>
      </c>
      <c r="AB36" s="27" t="n">
        <f aca="false">Z36*X36</f>
        <v>0</v>
      </c>
      <c r="AC36" s="28" t="s">
        <v>31</v>
      </c>
    </row>
    <row r="37" customFormat="false" ht="15" hidden="false" customHeight="false" outlineLevel="0" collapsed="false">
      <c r="A37" s="8" t="s">
        <v>325</v>
      </c>
      <c r="B37" s="8" t="s">
        <v>186</v>
      </c>
      <c r="C37" s="29" t="n">
        <v>33</v>
      </c>
      <c r="D37" s="105" t="n">
        <v>28</v>
      </c>
      <c r="E37" s="112" t="n">
        <v>20</v>
      </c>
      <c r="F37" s="107" t="n">
        <v>68</v>
      </c>
      <c r="G37" s="47" t="n">
        <v>1</v>
      </c>
      <c r="H37" s="29" t="n">
        <v>0</v>
      </c>
      <c r="I37" s="47" t="n">
        <v>0</v>
      </c>
      <c r="J37" s="29" t="n">
        <v>6</v>
      </c>
      <c r="K37" s="29" t="n">
        <v>0</v>
      </c>
      <c r="L37" s="29" t="s">
        <v>31</v>
      </c>
      <c r="N37" s="8" t="s">
        <v>325</v>
      </c>
      <c r="O37" s="119" t="s">
        <v>326</v>
      </c>
      <c r="P37" s="119" t="s">
        <v>327</v>
      </c>
      <c r="Q37" s="120" t="s">
        <v>244</v>
      </c>
      <c r="R37" s="105" t="n">
        <v>28</v>
      </c>
      <c r="S37" s="112" t="n">
        <v>20</v>
      </c>
      <c r="T37" s="23" t="n">
        <v>27</v>
      </c>
      <c r="U37" s="23" t="n">
        <v>0</v>
      </c>
      <c r="V37" s="23" t="n">
        <v>27</v>
      </c>
      <c r="W37" s="23" t="s">
        <v>244</v>
      </c>
      <c r="X37" s="23" t="n">
        <v>6</v>
      </c>
      <c r="Y37" s="25" t="n">
        <f aca="false">+T37/V37</f>
        <v>1</v>
      </c>
      <c r="Z37" s="26" t="n">
        <f aca="false">1-Y37</f>
        <v>0</v>
      </c>
      <c r="AA37" s="27" t="n">
        <f aca="false">Y37*X37</f>
        <v>6</v>
      </c>
      <c r="AB37" s="27" t="n">
        <f aca="false">Z37*X37</f>
        <v>0</v>
      </c>
      <c r="AC37" s="28" t="s">
        <v>31</v>
      </c>
    </row>
    <row r="38" customFormat="false" ht="15" hidden="false" customHeight="false" outlineLevel="0" collapsed="false">
      <c r="A38" s="8" t="s">
        <v>328</v>
      </c>
      <c r="B38" s="8" t="s">
        <v>186</v>
      </c>
      <c r="C38" s="29" t="n">
        <v>31</v>
      </c>
      <c r="D38" s="105" t="n">
        <v>27</v>
      </c>
      <c r="E38" s="112" t="n">
        <v>21</v>
      </c>
      <c r="F38" s="107" t="n">
        <v>33</v>
      </c>
      <c r="G38" s="47" t="n">
        <v>1</v>
      </c>
      <c r="H38" s="29" t="n">
        <v>0</v>
      </c>
      <c r="I38" s="47" t="n">
        <v>0</v>
      </c>
      <c r="J38" s="29" t="n">
        <v>6</v>
      </c>
      <c r="K38" s="29" t="n">
        <v>0</v>
      </c>
      <c r="L38" s="29" t="s">
        <v>31</v>
      </c>
      <c r="N38" s="8" t="s">
        <v>328</v>
      </c>
      <c r="O38" s="119" t="s">
        <v>329</v>
      </c>
      <c r="P38" s="119" t="s">
        <v>330</v>
      </c>
      <c r="Q38" s="120" t="s">
        <v>244</v>
      </c>
      <c r="R38" s="105" t="n">
        <v>27</v>
      </c>
      <c r="S38" s="112" t="n">
        <v>21</v>
      </c>
      <c r="T38" s="23" t="n">
        <v>27</v>
      </c>
      <c r="U38" s="23" t="n">
        <v>0</v>
      </c>
      <c r="V38" s="23" t="n">
        <v>27</v>
      </c>
      <c r="W38" s="23" t="s">
        <v>244</v>
      </c>
      <c r="X38" s="23" t="n">
        <v>6</v>
      </c>
      <c r="Y38" s="25" t="n">
        <f aca="false">+T38/V38</f>
        <v>1</v>
      </c>
      <c r="Z38" s="26" t="n">
        <f aca="false">1-Y38</f>
        <v>0</v>
      </c>
      <c r="AA38" s="27" t="n">
        <f aca="false">Y38*X38</f>
        <v>6</v>
      </c>
      <c r="AB38" s="27" t="n">
        <f aca="false">Z38*X38</f>
        <v>0</v>
      </c>
      <c r="AC38" s="28" t="s">
        <v>31</v>
      </c>
    </row>
    <row r="39" customFormat="false" ht="15" hidden="false" customHeight="false" outlineLevel="0" collapsed="false">
      <c r="A39" s="8" t="s">
        <v>331</v>
      </c>
      <c r="B39" s="8" t="s">
        <v>186</v>
      </c>
      <c r="C39" s="29" t="n">
        <v>68</v>
      </c>
      <c r="D39" s="105" t="n">
        <v>57</v>
      </c>
      <c r="E39" s="112" t="n">
        <v>41</v>
      </c>
      <c r="F39" s="107" t="n">
        <v>31</v>
      </c>
      <c r="G39" s="47" t="n">
        <v>1</v>
      </c>
      <c r="H39" s="29" t="n">
        <v>0</v>
      </c>
      <c r="I39" s="47" t="n">
        <v>0</v>
      </c>
      <c r="J39" s="29" t="n">
        <v>6</v>
      </c>
      <c r="K39" s="29" t="n">
        <v>0</v>
      </c>
      <c r="L39" s="29" t="s">
        <v>31</v>
      </c>
      <c r="N39" s="29" t="s">
        <v>331</v>
      </c>
      <c r="O39" s="28" t="s">
        <v>332</v>
      </c>
      <c r="P39" s="28" t="s">
        <v>333</v>
      </c>
      <c r="Q39" s="28" t="s">
        <v>244</v>
      </c>
      <c r="R39" s="28" t="n">
        <v>57</v>
      </c>
      <c r="S39" s="28" t="n">
        <v>41</v>
      </c>
      <c r="T39" s="23" t="n">
        <v>54</v>
      </c>
      <c r="U39" s="23" t="n">
        <v>0</v>
      </c>
      <c r="V39" s="23" t="n">
        <v>54</v>
      </c>
      <c r="W39" s="23" t="s">
        <v>244</v>
      </c>
      <c r="X39" s="23" t="n">
        <v>6</v>
      </c>
      <c r="Y39" s="25" t="n">
        <f aca="false">+T39/V39</f>
        <v>1</v>
      </c>
      <c r="Z39" s="26" t="n">
        <f aca="false">1-Y39</f>
        <v>0</v>
      </c>
      <c r="AA39" s="27" t="n">
        <f aca="false">Y39*X39</f>
        <v>6</v>
      </c>
      <c r="AB39" s="27" t="n">
        <f aca="false">Z39*X39</f>
        <v>0</v>
      </c>
      <c r="AC39" s="28" t="s">
        <v>31</v>
      </c>
    </row>
    <row r="40" customFormat="false" ht="15" hidden="false" customHeight="false" outlineLevel="0" collapsed="false">
      <c r="A40" s="8" t="s">
        <v>334</v>
      </c>
      <c r="B40" s="8" t="s">
        <v>186</v>
      </c>
      <c r="C40" s="8" t="n">
        <v>117</v>
      </c>
      <c r="D40" s="8" t="n">
        <v>96</v>
      </c>
      <c r="E40" s="112" t="n">
        <v>68</v>
      </c>
      <c r="F40" s="116" t="n">
        <v>104</v>
      </c>
      <c r="G40" s="65" t="n">
        <v>0.8889</v>
      </c>
      <c r="H40" s="8" t="n">
        <v>13</v>
      </c>
      <c r="I40" s="65" t="n">
        <v>0.1111</v>
      </c>
      <c r="J40" s="8" t="n">
        <v>5.33</v>
      </c>
      <c r="K40" s="8" t="n">
        <v>0.67</v>
      </c>
      <c r="L40" s="8" t="s">
        <v>31</v>
      </c>
      <c r="N40" s="8" t="s">
        <v>334</v>
      </c>
      <c r="O40" s="28" t="s">
        <v>335</v>
      </c>
      <c r="P40" s="28" t="s">
        <v>336</v>
      </c>
      <c r="Q40" s="114" t="s">
        <v>244</v>
      </c>
      <c r="R40" s="114" t="n">
        <v>96</v>
      </c>
      <c r="S40" s="28" t="n">
        <v>68</v>
      </c>
      <c r="T40" s="23" t="n">
        <v>80</v>
      </c>
      <c r="U40" s="23" t="n">
        <v>12</v>
      </c>
      <c r="V40" s="23" t="n">
        <v>92</v>
      </c>
      <c r="W40" s="23" t="s">
        <v>244</v>
      </c>
      <c r="X40" s="23" t="n">
        <v>6</v>
      </c>
      <c r="Y40" s="25" t="n">
        <f aca="false">+T40/V40</f>
        <v>0.869565217391304</v>
      </c>
      <c r="Z40" s="26" t="n">
        <f aca="false">1-Y40</f>
        <v>0.130434782608696</v>
      </c>
      <c r="AA40" s="27" t="n">
        <f aca="false">Y40*X40</f>
        <v>5.21739130434783</v>
      </c>
      <c r="AB40" s="27" t="n">
        <f aca="false">Z40*X40</f>
        <v>0.782608695652174</v>
      </c>
      <c r="AC40" s="28" t="s">
        <v>31</v>
      </c>
    </row>
  </sheetData>
  <mergeCells count="160"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N10:N13"/>
    <mergeCell ref="O10:O13"/>
    <mergeCell ref="P10:P13"/>
    <mergeCell ref="Q10:Q13"/>
    <mergeCell ref="R10:R13"/>
    <mergeCell ref="S10:S13"/>
    <mergeCell ref="T10:T13"/>
    <mergeCell ref="U10:U13"/>
    <mergeCell ref="V10:V13"/>
    <mergeCell ref="W10:W13"/>
    <mergeCell ref="X10:X13"/>
    <mergeCell ref="Y10:Y13"/>
    <mergeCell ref="Z10:Z13"/>
    <mergeCell ref="AA10:AA13"/>
    <mergeCell ref="AB10:AB13"/>
    <mergeCell ref="AC10:AC13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N17:N20"/>
    <mergeCell ref="O17:O20"/>
    <mergeCell ref="P17:P20"/>
    <mergeCell ref="Q17:Q20"/>
    <mergeCell ref="R17:R20"/>
    <mergeCell ref="S17:S20"/>
    <mergeCell ref="T17:T20"/>
    <mergeCell ref="U17:U20"/>
    <mergeCell ref="V17:V20"/>
    <mergeCell ref="W17:W20"/>
    <mergeCell ref="X17:X20"/>
    <mergeCell ref="Y17:Y20"/>
    <mergeCell ref="Z17:Z20"/>
    <mergeCell ref="AA17:AA20"/>
    <mergeCell ref="AB17:AB20"/>
    <mergeCell ref="AC17:AC20"/>
    <mergeCell ref="N21:N24"/>
    <mergeCell ref="O21:O24"/>
    <mergeCell ref="P21:P24"/>
    <mergeCell ref="Q21:Q24"/>
    <mergeCell ref="R21:R24"/>
    <mergeCell ref="S21:S24"/>
    <mergeCell ref="T21:T24"/>
    <mergeCell ref="U21:U24"/>
    <mergeCell ref="V21:V24"/>
    <mergeCell ref="W21:W24"/>
    <mergeCell ref="X21:X24"/>
    <mergeCell ref="Y21:Y24"/>
    <mergeCell ref="Z21:Z24"/>
    <mergeCell ref="AA21:AA24"/>
    <mergeCell ref="AB21:AB24"/>
    <mergeCell ref="AC21:AC24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N27:N29"/>
    <mergeCell ref="O27:O29"/>
    <mergeCell ref="P27:P29"/>
    <mergeCell ref="Q27:Q29"/>
    <mergeCell ref="R27:R29"/>
    <mergeCell ref="S27:S29"/>
    <mergeCell ref="T27:T29"/>
    <mergeCell ref="U27:U29"/>
    <mergeCell ref="V27:V29"/>
    <mergeCell ref="W27:W29"/>
    <mergeCell ref="X27:X29"/>
    <mergeCell ref="Y27:Y29"/>
    <mergeCell ref="Z27:Z29"/>
    <mergeCell ref="AA27:AA29"/>
    <mergeCell ref="AB27:AB29"/>
    <mergeCell ref="AC27:AC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R41" activeCellId="0" sqref="R41"/>
    </sheetView>
  </sheetViews>
  <sheetFormatPr defaultColWidth="10.71484375" defaultRowHeight="15" customHeight="false" zeroHeight="false" outlineLevelRow="0" outlineLevelCol="0"/>
  <cols>
    <col collapsed="false" customWidth="true" hidden="false" outlineLevel="0" max="1" min="1" style="0" width="23"/>
    <col collapsed="false" customWidth="true" hidden="false" outlineLevel="0" max="2" min="2" style="0" width="11.85"/>
    <col collapsed="false" customWidth="true" hidden="false" outlineLevel="0" max="3" min="3" style="0" width="40.29"/>
    <col collapsed="false" customWidth="true" hidden="true" outlineLevel="0" max="10" min="4" style="0" width="11.57"/>
    <col collapsed="false" customWidth="true" hidden="false" outlineLevel="0" max="11" min="11" style="0" width="1.71"/>
    <col collapsed="false" customWidth="true" hidden="false" outlineLevel="0" max="12" min="12" style="0" width="18.14"/>
    <col collapsed="false" customWidth="true" hidden="false" outlineLevel="0" max="15" min="13" style="0" width="12"/>
    <col collapsed="false" customWidth="true" hidden="false" outlineLevel="0" max="17" min="16" style="0" width="14.42"/>
    <col collapsed="false" customWidth="true" hidden="false" outlineLevel="0" max="22" min="18" style="0" width="12"/>
  </cols>
  <sheetData>
    <row r="1" customFormat="false" ht="18" hidden="false" customHeight="true" outlineLevel="0" collapsed="false">
      <c r="A1" s="121" t="s">
        <v>337</v>
      </c>
      <c r="B1" s="121"/>
      <c r="C1" s="121"/>
      <c r="D1" s="121"/>
      <c r="E1" s="121"/>
      <c r="F1" s="121"/>
      <c r="G1" s="121"/>
      <c r="H1" s="121"/>
      <c r="I1" s="121"/>
      <c r="J1" s="121"/>
    </row>
    <row r="2" customFormat="false" ht="66" hidden="false" customHeight="true" outlineLevel="0" collapsed="false">
      <c r="A2" s="13" t="s">
        <v>338</v>
      </c>
      <c r="B2" s="13" t="s">
        <v>64</v>
      </c>
      <c r="C2" s="13" t="s">
        <v>15</v>
      </c>
      <c r="D2" s="13" t="s">
        <v>16</v>
      </c>
      <c r="E2" s="13" t="s">
        <v>17</v>
      </c>
      <c r="F2" s="13" t="s">
        <v>18</v>
      </c>
      <c r="G2" s="13" t="s">
        <v>19</v>
      </c>
      <c r="H2" s="13" t="s">
        <v>20</v>
      </c>
      <c r="I2" s="13" t="s">
        <v>21</v>
      </c>
      <c r="J2" s="13" t="s">
        <v>22</v>
      </c>
      <c r="L2" s="15" t="s">
        <v>339</v>
      </c>
      <c r="M2" s="15" t="str">
        <f aca="false">'CCP EP'!R2</f>
        <v>Nombre d'hommes au 1/1/2026</v>
      </c>
      <c r="N2" s="15" t="str">
        <f aca="false">'CCP EP'!S2</f>
        <v>nombre de femmes au 1/1/2026</v>
      </c>
      <c r="O2" s="15" t="str">
        <f aca="false">'CCP EP'!T2</f>
        <v>effectifs totaux au 1/1/2026</v>
      </c>
      <c r="P2" s="15" t="s">
        <v>64</v>
      </c>
      <c r="Q2" s="15" t="s">
        <v>64</v>
      </c>
      <c r="R2" s="15" t="s">
        <v>17</v>
      </c>
      <c r="S2" s="15" t="s">
        <v>19</v>
      </c>
      <c r="T2" s="15" t="s">
        <v>20</v>
      </c>
      <c r="U2" s="15" t="s">
        <v>21</v>
      </c>
      <c r="V2" s="15" t="s">
        <v>22</v>
      </c>
    </row>
    <row r="3" customFormat="false" ht="15" hidden="false" customHeight="true" outlineLevel="0" collapsed="false">
      <c r="A3" s="29" t="s">
        <v>340</v>
      </c>
      <c r="B3" s="21" t="s">
        <v>181</v>
      </c>
      <c r="C3" s="21" t="n">
        <v>421</v>
      </c>
      <c r="D3" s="21" t="n">
        <v>392</v>
      </c>
      <c r="E3" s="22" t="n">
        <v>0.9311</v>
      </c>
      <c r="F3" s="21" t="n">
        <v>29</v>
      </c>
      <c r="G3" s="22" t="n">
        <v>0.0689</v>
      </c>
      <c r="H3" s="21" t="n">
        <v>9.31</v>
      </c>
      <c r="I3" s="21" t="n">
        <v>0.69</v>
      </c>
      <c r="J3" s="21" t="s">
        <v>31</v>
      </c>
      <c r="L3" s="29" t="s">
        <v>340</v>
      </c>
      <c r="M3" s="23" t="n">
        <v>322</v>
      </c>
      <c r="N3" s="23" t="n">
        <v>23</v>
      </c>
      <c r="O3" s="23" t="n">
        <v>345</v>
      </c>
      <c r="P3" s="24" t="s">
        <v>184</v>
      </c>
      <c r="Q3" s="24" t="n">
        <v>10</v>
      </c>
      <c r="R3" s="25" t="n">
        <f aca="false">+M3/O3</f>
        <v>0.933333333333333</v>
      </c>
      <c r="S3" s="26" t="n">
        <f aca="false">1-R3</f>
        <v>0.0666666666666667</v>
      </c>
      <c r="T3" s="27" t="n">
        <f aca="false">R3*Q3</f>
        <v>9.33333333333333</v>
      </c>
      <c r="U3" s="27" t="n">
        <f aca="false">S3*Q3</f>
        <v>0.666666666666667</v>
      </c>
      <c r="V3" s="28" t="s">
        <v>229</v>
      </c>
    </row>
    <row r="4" customFormat="false" ht="15" hidden="false" customHeight="false" outlineLevel="0" collapsed="false">
      <c r="A4" s="29" t="s">
        <v>341</v>
      </c>
      <c r="B4" s="21" t="s">
        <v>186</v>
      </c>
      <c r="C4" s="29" t="n">
        <v>145</v>
      </c>
      <c r="D4" s="29" t="n">
        <v>132</v>
      </c>
      <c r="E4" s="47" t="n">
        <v>0.91</v>
      </c>
      <c r="F4" s="29" t="n">
        <v>13</v>
      </c>
      <c r="G4" s="47" t="n">
        <v>0.09</v>
      </c>
      <c r="H4" s="29" t="n">
        <v>5.46</v>
      </c>
      <c r="I4" s="29" t="n">
        <v>0.54</v>
      </c>
      <c r="J4" s="8" t="s">
        <v>31</v>
      </c>
      <c r="L4" s="29" t="s">
        <v>341</v>
      </c>
      <c r="M4" s="23" t="n">
        <v>95</v>
      </c>
      <c r="N4" s="23" t="n">
        <v>13</v>
      </c>
      <c r="O4" s="23" t="n">
        <v>108</v>
      </c>
      <c r="P4" s="24" t="s">
        <v>244</v>
      </c>
      <c r="Q4" s="24" t="n">
        <v>6</v>
      </c>
      <c r="R4" s="25" t="n">
        <f aca="false">+M4/O4</f>
        <v>0.87962962962963</v>
      </c>
      <c r="S4" s="26" t="n">
        <f aca="false">1-R4</f>
        <v>0.12037037037037</v>
      </c>
      <c r="T4" s="27" t="n">
        <f aca="false">R4*Q4</f>
        <v>5.27777777777778</v>
      </c>
      <c r="U4" s="27" t="n">
        <f aca="false">S4*Q4</f>
        <v>0.722222222222222</v>
      </c>
      <c r="V4" s="28" t="s">
        <v>229</v>
      </c>
    </row>
    <row r="5" customFormat="false" ht="21" hidden="false" customHeight="true" outlineLevel="0" collapsed="false">
      <c r="A5" s="29" t="s">
        <v>342</v>
      </c>
      <c r="B5" s="21" t="s">
        <v>8</v>
      </c>
      <c r="C5" s="29" t="n">
        <v>73</v>
      </c>
      <c r="D5" s="29" t="n">
        <v>68</v>
      </c>
      <c r="E5" s="47" t="n">
        <v>0.932</v>
      </c>
      <c r="F5" s="29" t="n">
        <v>5</v>
      </c>
      <c r="G5" s="47" t="n">
        <v>0.068</v>
      </c>
      <c r="H5" s="29" t="n">
        <v>7.45</v>
      </c>
      <c r="I5" s="29" t="n">
        <v>0.55</v>
      </c>
      <c r="J5" s="8" t="s">
        <v>31</v>
      </c>
      <c r="L5" s="29" t="s">
        <v>342</v>
      </c>
      <c r="M5" s="23" t="n">
        <v>52</v>
      </c>
      <c r="N5" s="23" t="n">
        <v>3</v>
      </c>
      <c r="O5" s="23" t="n">
        <v>55</v>
      </c>
      <c r="P5" s="24" t="s">
        <v>30</v>
      </c>
      <c r="Q5" s="24" t="n">
        <v>8</v>
      </c>
      <c r="R5" s="25" t="n">
        <f aca="false">+M5/O5</f>
        <v>0.945454545454545</v>
      </c>
      <c r="S5" s="26" t="n">
        <f aca="false">1-R5</f>
        <v>0.0545454545454546</v>
      </c>
      <c r="T5" s="27" t="n">
        <f aca="false">R5*Q5</f>
        <v>7.56363636363636</v>
      </c>
      <c r="U5" s="27" t="n">
        <f aca="false">S5*Q5</f>
        <v>0.436363636363637</v>
      </c>
      <c r="V5" s="28" t="s">
        <v>229</v>
      </c>
    </row>
    <row r="6" customFormat="false" ht="15" hidden="false" customHeight="false" outlineLevel="0" collapsed="false">
      <c r="A6" s="29" t="s">
        <v>343</v>
      </c>
      <c r="B6" s="21" t="s">
        <v>181</v>
      </c>
      <c r="C6" s="29" t="n">
        <v>491</v>
      </c>
      <c r="D6" s="29" t="n">
        <v>311</v>
      </c>
      <c r="E6" s="47" t="n">
        <v>0.633</v>
      </c>
      <c r="F6" s="29" t="n">
        <v>180</v>
      </c>
      <c r="G6" s="47" t="n">
        <v>0.367</v>
      </c>
      <c r="H6" s="29" t="n">
        <v>6.33</v>
      </c>
      <c r="I6" s="29" t="n">
        <v>3.67</v>
      </c>
      <c r="J6" s="8" t="s">
        <v>31</v>
      </c>
      <c r="L6" s="29" t="s">
        <v>343</v>
      </c>
      <c r="M6" s="23" t="n">
        <v>236</v>
      </c>
      <c r="N6" s="23" t="n">
        <v>127</v>
      </c>
      <c r="O6" s="23" t="n">
        <v>363</v>
      </c>
      <c r="P6" s="24" t="s">
        <v>184</v>
      </c>
      <c r="Q6" s="24" t="n">
        <v>10</v>
      </c>
      <c r="R6" s="25" t="n">
        <f aca="false">+M6/O6</f>
        <v>0.650137741046832</v>
      </c>
      <c r="S6" s="26" t="n">
        <f aca="false">1-R6</f>
        <v>0.349862258953168</v>
      </c>
      <c r="T6" s="27" t="n">
        <f aca="false">R6*Q6</f>
        <v>6.50137741046832</v>
      </c>
      <c r="U6" s="27" t="n">
        <f aca="false">S6*Q6</f>
        <v>3.49862258953168</v>
      </c>
      <c r="V6" s="28" t="s">
        <v>229</v>
      </c>
    </row>
  </sheetData>
  <mergeCells count="1">
    <mergeCell ref="A1:J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LibreOffice/26.2.0.3$Windows_X86_64 LibreOffice_project/620$Build-3</Application>
  <AppVersion>15.0000</AppVersion>
  <Company>MTES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2025-02-20T16:12:25Z</dcterms:created>
  <dc:creator>TEBOUL Veronique</dc:creator>
  <dc:description/>
  <dc:language>fr-FR</dc:language>
  <cp:lastModifiedBy>TEBOUL Veronique</cp:lastModifiedBy>
  <dcterms:modified xsi:type="dcterms:W3CDTF">2026-02-09T19:06:13Z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