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7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C" sheetId="1" state="visible" r:id="rId3"/>
    <sheet name="SD" sheetId="2" state="visible" r:id="rId4"/>
    <sheet name="EP" sheetId="3" state="visible" r:id="rId5"/>
    <sheet name="AAI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<sst xmlns="http://schemas.openxmlformats.org/spreadsheetml/2006/main" count="926" uniqueCount="252">
  <si>
    <t xml:space="preserve">direction générale</t>
  </si>
  <si>
    <t xml:space="preserve">Instances 2022</t>
  </si>
  <si>
    <t xml:space="preserve">facultatif ou obligatoire</t>
  </si>
  <si>
    <t xml:space="preserve">Effectifs au 1/1/2022</t>
  </si>
  <si>
    <t xml:space="preserve">nombre de représentants CSA</t>
  </si>
  <si>
    <t xml:space="preserve">Formation spécialisée HSCT</t>
  </si>
  <si>
    <t xml:space="preserve">Nombre de représentants FS</t>
  </si>
  <si>
    <t xml:space="preserve">Nombre d’hommes</t>
  </si>
  <si>
    <t xml:space="preserve">Part hommes</t>
  </si>
  <si>
    <t xml:space="preserve">Nombre de femmes</t>
  </si>
  <si>
    <t xml:space="preserve">Part femmes</t>
  </si>
  <si>
    <t xml:space="preserve">nombre de candidats</t>
  </si>
  <si>
    <t xml:space="preserve">nombre de candidates</t>
  </si>
  <si>
    <t xml:space="preserve">Instances 2026</t>
  </si>
  <si>
    <t xml:space="preserve">Nombre d’hommes au 1/1/2026</t>
  </si>
  <si>
    <t xml:space="preserve">Nombre de femmes au 1/1/2026</t>
  </si>
  <si>
    <t xml:space="preserve">Effectifs totaux au 1/1/2026</t>
  </si>
  <si>
    <t xml:space="preserve">Nature du scrutin</t>
  </si>
  <si>
    <t xml:space="preserve">MATTE</t>
  </si>
  <si>
    <t xml:space="preserve">CSA Ministériel</t>
  </si>
  <si>
    <t xml:space="preserve">obligatoire</t>
  </si>
  <si>
    <t xml:space="preserve">15 + 15</t>
  </si>
  <si>
    <t xml:space="preserve">oui</t>
  </si>
  <si>
    <t xml:space="preserve">15+15</t>
  </si>
  <si>
    <t xml:space="preserve">oui </t>
  </si>
  <si>
    <t xml:space="preserve">liste</t>
  </si>
  <si>
    <t xml:space="preserve">AC</t>
  </si>
  <si>
    <t xml:space="preserve">CS d’AC</t>
  </si>
  <si>
    <t xml:space="preserve">11+ 11</t>
  </si>
  <si>
    <t xml:space="preserve">11+11</t>
  </si>
  <si>
    <t xml:space="preserve">CMVRH</t>
  </si>
  <si>
    <t xml:space="preserve">CSA spécial CMVRH</t>
  </si>
  <si>
    <t xml:space="preserve">facultatif</t>
  </si>
  <si>
    <t xml:space="preserve">7 + 7</t>
  </si>
  <si>
    <t xml:space="preserve">non</t>
  </si>
  <si>
    <t xml:space="preserve">7+7</t>
  </si>
  <si>
    <t xml:space="preserve">BEA Air</t>
  </si>
  <si>
    <t xml:space="preserve">CSA spécial BEA Air</t>
  </si>
  <si>
    <t xml:space="preserve">4+4</t>
  </si>
  <si>
    <t xml:space="preserve">STRMTG</t>
  </si>
  <si>
    <t xml:space="preserve">CSA spécial STRMTG</t>
  </si>
  <si>
    <t xml:space="preserve">5 + 5</t>
  </si>
  <si>
    <t xml:space="preserve">oui </t>
  </si>
  <si>
    <t xml:space="preserve">5+5</t>
  </si>
  <si>
    <t xml:space="preserve">CETU</t>
  </si>
  <si>
    <t xml:space="preserve">CSA spécial CETU</t>
  </si>
  <si>
    <t xml:space="preserve">4 + 4</t>
  </si>
  <si>
    <t xml:space="preserve">Instances DGAC 2026</t>
  </si>
  <si>
    <t xml:space="preserve">CSA de SCR DGAC_Direction Générale de l'Aviation Civile</t>
  </si>
  <si>
    <t xml:space="preserve">10+10</t>
  </si>
  <si>
    <t xml:space="preserve">CSA de SCN / SNIA _Service National d'Ingénierie Aéroportuaire</t>
  </si>
  <si>
    <t xml:space="preserve">CSA de SCN / DNUM_Direction du Numérique</t>
  </si>
  <si>
    <t xml:space="preserve">CSA de SCN / STAC_Service Technique de l'Aviation Civile</t>
  </si>
  <si>
    <t xml:space="preserve">CSA de proximité / DAC / NC_Direction de l'Aviation Civile en Nouvelle Calédonie</t>
  </si>
  <si>
    <t xml:space="preserve">6+6</t>
  </si>
  <si>
    <t xml:space="preserve">CSA de proximité / SEAC / PF_Service d'Etat de l'Aviation Civile en Polynésie Française</t>
  </si>
  <si>
    <t xml:space="preserve">CSA de proximité / SEAC / WF_Service d'Etat de l'Aviation Civile des îles Wallis et Futuna</t>
  </si>
  <si>
    <t xml:space="preserve">2+2</t>
  </si>
  <si>
    <t xml:space="preserve">sigle</t>
  </si>
  <si>
    <t xml:space="preserve">CSA de SCN / DSAC_Direction de la Sécurité de l'Aviation Civile</t>
  </si>
  <si>
    <t xml:space="preserve">CSA de SCN / DSNA_Direction des Services de la Navigation Aérienne</t>
  </si>
  <si>
    <t xml:space="preserve">type de services</t>
  </si>
  <si>
    <t xml:space="preserve">Effectifs 1/1/2022</t>
  </si>
  <si>
    <t xml:space="preserve">Nombre de représentants CSA</t>
  </si>
  <si>
    <t xml:space="preserve">FS HSCT</t>
  </si>
  <si>
    <t xml:space="preserve">DREAL</t>
  </si>
  <si>
    <t xml:space="preserve">CSA/DREAL Auvergne-Rhône-Alpes</t>
  </si>
  <si>
    <t xml:space="preserve">10 + 10</t>
  </si>
  <si>
    <t xml:space="preserve">CSA/DREAL Bourgogne-Franche-Comté</t>
  </si>
  <si>
    <t xml:space="preserve">CSA/DREAL Grand Est</t>
  </si>
  <si>
    <t xml:space="preserve">8+8</t>
  </si>
  <si>
    <t xml:space="preserve">CSA/DREAL Bretagne</t>
  </si>
  <si>
    <t xml:space="preserve">7 +7</t>
  </si>
  <si>
    <t xml:space="preserve">CSA/DREAL Centre-Val de Loire</t>
  </si>
  <si>
    <t xml:space="preserve">CSA/DREAL Pays de la Loire</t>
  </si>
  <si>
    <t xml:space="preserve">CSA/DREAL Corse </t>
  </si>
  <si>
    <t xml:space="preserve">CSA/DREAL Hauts de France</t>
  </si>
  <si>
    <t xml:space="preserve">8 + 8</t>
  </si>
  <si>
    <t xml:space="preserve">CSA/DREAL Normandie</t>
  </si>
  <si>
    <t xml:space="preserve">CSA/DREAL Nouvelle-Aquitaine</t>
  </si>
  <si>
    <t xml:space="preserve">CSA/DREAL Occitanie</t>
  </si>
  <si>
    <t xml:space="preserve">CSA/DREAL PACA</t>
  </si>
  <si>
    <t xml:space="preserve">DRI IDF</t>
  </si>
  <si>
    <t xml:space="preserve">CSA/DRIEAT (fusion DRIEA-DRIEE)</t>
  </si>
  <si>
    <t xml:space="preserve">CSA spécial DIRIF </t>
  </si>
  <si>
    <t xml:space="preserve">CSA spécial hors DIRIF</t>
  </si>
  <si>
    <t xml:space="preserve">CSA/DRIHL</t>
  </si>
  <si>
    <t xml:space="preserve">DEAL</t>
  </si>
  <si>
    <t xml:space="preserve">CSA/DEAL Guadeloupe</t>
  </si>
  <si>
    <t xml:space="preserve">CSA/DEAL Martinique</t>
  </si>
  <si>
    <t xml:space="preserve">CSA/DEAL Réunion</t>
  </si>
  <si>
    <t xml:space="preserve">CSA/DEAL Mayotte</t>
  </si>
  <si>
    <t xml:space="preserve">DM</t>
  </si>
  <si>
    <t xml:space="preserve">CSA/DM Guadeloupe</t>
  </si>
  <si>
    <t xml:space="preserve">6 + 6</t>
  </si>
  <si>
    <t xml:space="preserve">CSA/DM Martinique</t>
  </si>
  <si>
    <t xml:space="preserve">CSA/DM Sud Océan Indien</t>
  </si>
  <si>
    <t xml:space="preserve">DMLC</t>
  </si>
  <si>
    <t xml:space="preserve">CSA DMLC</t>
  </si>
  <si>
    <t xml:space="preserve">DTAM</t>
  </si>
  <si>
    <t xml:space="preserve">CSA/DTAM Saint-Pierre et Miquelon</t>
  </si>
  <si>
    <t xml:space="preserve">DIR</t>
  </si>
  <si>
    <t xml:space="preserve">CSA/DIR Atlantique</t>
  </si>
  <si>
    <t xml:space="preserve">CSA/DIR Centre-Est</t>
  </si>
  <si>
    <t xml:space="preserve">CSA/DIR Centre-Ouest</t>
  </si>
  <si>
    <t xml:space="preserve">8 + 8 </t>
  </si>
  <si>
    <t xml:space="preserve">CSA/DIR Est</t>
  </si>
  <si>
    <t xml:space="preserve">CSA/DIR Massif Central</t>
  </si>
  <si>
    <t xml:space="preserve">CSA/DIR Méditerranée</t>
  </si>
  <si>
    <t xml:space="preserve">CSA/DIR Nord</t>
  </si>
  <si>
    <t xml:space="preserve">CSA/DIR Nord-Ouest</t>
  </si>
  <si>
    <t xml:space="preserve">CSA/DIR Ouest</t>
  </si>
  <si>
    <t xml:space="preserve">CSA/DIR Sud-Ouest</t>
  </si>
  <si>
    <t xml:space="preserve">DIRM</t>
  </si>
  <si>
    <t xml:space="preserve">CSA/DIRM Manche Est Mer du Nord</t>
  </si>
  <si>
    <t xml:space="preserve">CSA/DIRM Nord Atlantique Manche Ouest</t>
  </si>
  <si>
    <t xml:space="preserve">CSA/DIRM Méditerranée</t>
  </si>
  <si>
    <t xml:space="preserve">CSA/DIRM Sud Atlantique</t>
  </si>
  <si>
    <t xml:space="preserve">SAM</t>
  </si>
  <si>
    <t xml:space="preserve">CSA/SAM Polynésie</t>
  </si>
  <si>
    <t xml:space="preserve">CSA/SAM Nouvelle Calédonie</t>
  </si>
  <si>
    <t xml:space="preserve">CSA/SAM Wallis et Futuna</t>
  </si>
  <si>
    <t xml:space="preserve">Etablissement public</t>
  </si>
  <si>
    <t xml:space="preserve">EPA dans le périmètre CTM</t>
  </si>
  <si>
    <t xml:space="preserve">OFB</t>
  </si>
  <si>
    <t xml:space="preserve">CSA/OFB</t>
  </si>
  <si>
    <t xml:space="preserve">Parc national des Calanques</t>
  </si>
  <si>
    <t xml:space="preserve">CSA/PN Calanques</t>
  </si>
  <si>
    <t xml:space="preserve">Parc national de la Réunion</t>
  </si>
  <si>
    <t xml:space="preserve">CSA/PN Réunion</t>
  </si>
  <si>
    <t xml:space="preserve">Parc national des Pyrénées</t>
  </si>
  <si>
    <t xml:space="preserve">CSA/PN Pyrénées</t>
  </si>
  <si>
    <t xml:space="preserve">Parc national de la Vanoise</t>
  </si>
  <si>
    <t xml:space="preserve">CSA/PN Vanoise</t>
  </si>
  <si>
    <t xml:space="preserve">Parc national de la Guadeloupe</t>
  </si>
  <si>
    <t xml:space="preserve">CSA/PN Guadeloupe</t>
  </si>
  <si>
    <t xml:space="preserve">Parc amazonien de Guyane</t>
  </si>
  <si>
    <t xml:space="preserve">CSA/PN Guyane</t>
  </si>
  <si>
    <t xml:space="preserve">Parc national du Mercantour</t>
  </si>
  <si>
    <t xml:space="preserve">CSA/PN Mercantour</t>
  </si>
  <si>
    <t xml:space="preserve">Parc national de Port-Cros</t>
  </si>
  <si>
    <t xml:space="preserve">CSA/PN Port-Cros</t>
  </si>
  <si>
    <t xml:space="preserve">Parc national des Cévennes</t>
  </si>
  <si>
    <t xml:space="preserve">CSA/PN Cévennes</t>
  </si>
  <si>
    <t xml:space="preserve">Parc national des Ecrins</t>
  </si>
  <si>
    <t xml:space="preserve">CSA/PN Ecrins</t>
  </si>
  <si>
    <t xml:space="preserve">Parc national des Forêts</t>
  </si>
  <si>
    <t xml:space="preserve">CSA/PN Forêts</t>
  </si>
  <si>
    <t xml:space="preserve">2 + 2</t>
  </si>
  <si>
    <t xml:space="preserve">Etablissement Public du MaraisPoitevin (EPMP)</t>
  </si>
  <si>
    <t xml:space="preserve">CSA/EPMP</t>
  </si>
  <si>
    <t xml:space="preserve">1 + 1</t>
  </si>
  <si>
    <t xml:space="preserve">1+1</t>
  </si>
  <si>
    <t xml:space="preserve">Conservatoire de l’espace littoral et des rivages lacustres (CELRL)</t>
  </si>
  <si>
    <t xml:space="preserve">CSA/CELRL</t>
  </si>
  <si>
    <t xml:space="preserve">3 + 3 </t>
  </si>
  <si>
    <t xml:space="preserve">3+3</t>
  </si>
  <si>
    <t xml:space="preserve">Agence de l’eau Adour-Garonne</t>
  </si>
  <si>
    <t xml:space="preserve">CSA/AE Adour-Garonne</t>
  </si>
  <si>
    <t xml:space="preserve">Agence de l’eau Artois-Picardie</t>
  </si>
  <si>
    <t xml:space="preserve">CSA/AE Artois-Picardie</t>
  </si>
  <si>
    <t xml:space="preserve">Agence de l’eau Loire-Bretagne</t>
  </si>
  <si>
    <t xml:space="preserve">CSA/AE Loire-Bretagne</t>
  </si>
  <si>
    <t xml:space="preserve">Agence de l’eau Rhin-Meuse</t>
  </si>
  <si>
    <t xml:space="preserve">CSA/AE Rhin-Meuse</t>
  </si>
  <si>
    <t xml:space="preserve">Agence de l’eau Rhône-Méditerranée et Corse</t>
  </si>
  <si>
    <t xml:space="preserve">CSA/AE Rhône-Méditerranée et Corse</t>
  </si>
  <si>
    <t xml:space="preserve">Agence de l’eau Seine Normandie</t>
  </si>
  <si>
    <t xml:space="preserve">CSA/AE Seine Normandie</t>
  </si>
  <si>
    <t xml:space="preserve">Météo-France</t>
  </si>
  <si>
    <t xml:space="preserve">CSA/Météo-France</t>
  </si>
  <si>
    <t xml:space="preserve">CSA/DG-commerce</t>
  </si>
  <si>
    <t xml:space="preserve">CSA spécial Directions des affaires générales et du commerce (DAGC) </t>
  </si>
  <si>
    <t xml:space="preserve">Dépouillement au niveau de chaque CSA des suffrages recueillis pour la composition du CSA d’établissement Météo-France (art. 20 du décret 2020-1427)</t>
  </si>
  <si>
    <t xml:space="preserve">CSA/ Prévision-climatologie-Services (idem)</t>
  </si>
  <si>
    <t xml:space="preserve">CSA spécial Prévision-climatologie-Services (PCS)</t>
  </si>
  <si>
    <t xml:space="preserve">CSA/DSI (idem)</t>
  </si>
  <si>
    <t xml:space="preserve">CSA spécial Direction des systèmes d’information (DSI)</t>
  </si>
  <si>
    <t xml:space="preserve">CSA/DSO (idem)</t>
  </si>
  <si>
    <t xml:space="preserve">CSA spécial Direction des systèmes d’observation (DSO)</t>
  </si>
  <si>
    <t xml:space="preserve">CSA/DESR (idem)</t>
  </si>
  <si>
    <t xml:space="preserve">CSA spécial Direction de l’enseignement supérieur et de la recherche (DESR)</t>
  </si>
  <si>
    <t xml:space="preserve">CSA/DSR (idem)</t>
  </si>
  <si>
    <t xml:space="preserve">CSA spécial action régionale de MF dans l'Hexagone</t>
  </si>
  <si>
    <t xml:space="preserve">CSA/DIRAG (idem)</t>
  </si>
  <si>
    <t xml:space="preserve">CSA spécial Direction interrégionale Antilles-Guyane (DIRAG)</t>
  </si>
  <si>
    <t xml:space="preserve">CSA/DIROI (idem)</t>
  </si>
  <si>
    <t xml:space="preserve">CSA spécial Direction interrégionale Océan Indien (DIROI)</t>
  </si>
  <si>
    <t xml:space="preserve">CSA/DIRPF (idem)</t>
  </si>
  <si>
    <t xml:space="preserve">CSA spécial Direction interrégionale Polynésie française (DIRPF)</t>
  </si>
  <si>
    <t xml:space="preserve">CSA / Météo-France Direction interrégionale Nouvelle-Calédonie</t>
  </si>
  <si>
    <t xml:space="preserve">CSA spécial Direction interrégionale Nouvelle-Calédonie (DIRNC)</t>
  </si>
  <si>
    <t xml:space="preserve">VNF</t>
  </si>
  <si>
    <t xml:space="preserve">CSA/VNF (collège public)</t>
  </si>
  <si>
    <t xml:space="preserve">CSA/VNF (collège privé)</t>
  </si>
  <si>
    <t xml:space="preserve">2 + 2 </t>
  </si>
  <si>
    <t xml:space="preserve">CSAL/DIRNAT</t>
  </si>
  <si>
    <t xml:space="preserve">CSAL/DTBS</t>
  </si>
  <si>
    <t xml:space="preserve">CSAL/DTCB</t>
  </si>
  <si>
    <t xml:space="preserve">CSAL/DTNE</t>
  </si>
  <si>
    <t xml:space="preserve">CSAL/DTNPC</t>
  </si>
  <si>
    <t xml:space="preserve">CSAL/DTRS</t>
  </si>
  <si>
    <t xml:space="preserve">CSAL/DTS</t>
  </si>
  <si>
    <t xml:space="preserve">CSAL/DTSO</t>
  </si>
  <si>
    <t xml:space="preserve">Centre d’études et d’expertise sur les risques, d’environnement, la mobilité et l’aménagement (CEREMA)</t>
  </si>
  <si>
    <t xml:space="preserve">CSA/CEREMA</t>
  </si>
  <si>
    <t xml:space="preserve">FS / Direction technique infrastructures de transport et matériaux (ITM)</t>
  </si>
  <si>
    <t xml:space="preserve">Dépouille ment au niveau de chaque FS des suffrages recueillis pour la composition du CSA d’établissement CEREMA (art. 20 du décret 2020</t>
  </si>
  <si>
    <t xml:space="preserve">FS / Direction technique risques eaux et mer (REM)</t>
  </si>
  <si>
    <t xml:space="preserve">FS / Direction technique territoires et ville (TV)</t>
  </si>
  <si>
    <t xml:space="preserve">FS / Direction territoriale Centre Est</t>
  </si>
  <si>
    <t xml:space="preserve">FS/ Direction territoriale Est</t>
  </si>
  <si>
    <t xml:space="preserve">FS / Direction territoriale Hauts de France</t>
  </si>
  <si>
    <t xml:space="preserve">FS/ Direction territoriale Ile de France</t>
  </si>
  <si>
    <t xml:space="preserve">FS/ Direction territoriale Normandie Centre</t>
  </si>
  <si>
    <t xml:space="preserve">FS / Direction territoriale Méditerranée</t>
  </si>
  <si>
    <t xml:space="preserve">FS / Direction territoriale Occitanie</t>
  </si>
  <si>
    <t xml:space="preserve">Direction territoriale Ouest</t>
  </si>
  <si>
    <t xml:space="preserve">Direction territoriale Sud-Ouest</t>
  </si>
  <si>
    <t xml:space="preserve">Secrétaire général du CEREMA</t>
  </si>
  <si>
    <t xml:space="preserve">ANCOLS</t>
  </si>
  <si>
    <t xml:space="preserve">CSA/ANCOLS (collège public)</t>
  </si>
  <si>
    <t xml:space="preserve">CSA/ANCOLS</t>
  </si>
  <si>
    <t xml:space="preserve">?</t>
  </si>
  <si>
    <t xml:space="preserve">CSA/ANCOLS (collège privé)</t>
  </si>
  <si>
    <t xml:space="preserve">Caisse de garantie du logement locatif social (CGLLS)</t>
  </si>
  <si>
    <t xml:space="preserve">CSA/CGLLS</t>
  </si>
  <si>
    <t xml:space="preserve">ANCT</t>
  </si>
  <si>
    <t xml:space="preserve">CSA/ANCT (collège public)</t>
  </si>
  <si>
    <t xml:space="preserve">CSA/ANCT</t>
  </si>
  <si>
    <t xml:space="preserve">CSA/ANCT (collège privé)</t>
  </si>
  <si>
    <t xml:space="preserve">ANAH</t>
  </si>
  <si>
    <t xml:space="preserve">CSA/ANAH</t>
  </si>
  <si>
    <t xml:space="preserve">ENIM</t>
  </si>
  <si>
    <t xml:space="preserve">CSA/ENIM</t>
  </si>
  <si>
    <t xml:space="preserve">ENPC</t>
  </si>
  <si>
    <t xml:space="preserve">CSA/ENPC</t>
  </si>
  <si>
    <t xml:space="preserve">ENSM</t>
  </si>
  <si>
    <t xml:space="preserve">CSA/ENSM</t>
  </si>
  <si>
    <t xml:space="preserve">IGN</t>
  </si>
  <si>
    <t xml:space="preserve">CSA/IGN</t>
  </si>
  <si>
    <t xml:space="preserve">ENTPE</t>
  </si>
  <si>
    <t xml:space="preserve">CSA/ENTPE</t>
  </si>
  <si>
    <t xml:space="preserve">AAI</t>
  </si>
  <si>
    <t xml:space="preserve">ACNUSA (Autorité de contrôle des nuisances sonores aéroportuaires)</t>
  </si>
  <si>
    <t xml:space="preserve">CSA/ACNUSA</t>
  </si>
  <si>
    <t xml:space="preserve">ASN (Autorité de sûreté nucléaire)</t>
  </si>
  <si>
    <t xml:space="preserve">CSA/ASN</t>
  </si>
  <si>
    <t xml:space="preserve">CRE (Commission de régulation de l’énergie)</t>
  </si>
  <si>
    <t xml:space="preserve">CSA/CRE</t>
  </si>
  <si>
    <t xml:space="preserve">CNDP (Commission nationale du débat public)</t>
  </si>
  <si>
    <t xml:space="preserve">CSA/CNDP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</si>
</sst>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\ %"/>
    <numFmt numFmtId="166" formatCode="0\ %"/>
    <numFmt numFmtId="167" formatCode="0.00\ %"/>
    <numFmt numFmtId="168" formatCode="0.0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name val="Calibri"/>
      <family val="2"/>
      <charset val="1"/>
    </font>
    <font>
      <b val="true"/>
      <sz val="10"/>
      <color rgb="FFFF3333"/>
      <name val="Calibri"/>
      <family val="2"/>
      <charset val="1"/>
    </font>
    <font>
      <b val="true"/>
      <sz val="10"/>
      <color rgb="FF808080"/>
      <name val="Calibri"/>
      <family val="2"/>
      <charset val="1"/>
    </font>
    <font>
      <b val="true"/>
      <sz val="10"/>
      <color rgb="FF000066"/>
      <name val="Calibri"/>
      <family val="2"/>
      <charset val="1"/>
    </font>
    <font>
      <sz val="10"/>
      <color rgb="FF000000"/>
      <name val="Times New Roman"/>
      <family val="1"/>
      <charset val="1"/>
    </font>
    <font>
      <b val="true"/>
      <sz val="10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DDF8FA"/>
        <bgColor rgb="FFCCFFFF"/>
      </patternFill>
    </fill>
    <fill>
      <patternFill patternType="solid">
        <fgColor rgb="FFDEDCE6"/>
        <bgColor rgb="FFD9D9D9"/>
      </patternFill>
    </fill>
    <fill>
      <patternFill patternType="solid">
        <fgColor rgb="FFE1F6CC"/>
        <bgColor rgb="FFDDF8FA"/>
      </patternFill>
    </fill>
    <fill>
      <patternFill patternType="solid">
        <fgColor rgb="FFFFFFFF"/>
        <bgColor rgb="FFDDF8FA"/>
      </patternFill>
    </fill>
    <fill>
      <patternFill patternType="solid">
        <fgColor rgb="FFB2B2B2"/>
        <bgColor rgb="FFBFBFBF"/>
      </patternFill>
    </fill>
    <fill>
      <patternFill patternType="solid">
        <fgColor theme="0" tint="-0.15"/>
        <bgColor rgb="FFDEDCE6"/>
      </patternFill>
    </fill>
    <fill>
      <patternFill patternType="solid">
        <fgColor rgb="FFCCFFFF"/>
        <bgColor rgb="FFDDF8FA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2B2B2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7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7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7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7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5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5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9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9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9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5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5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1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66"/>
      <rgbColor rgb="FF808000"/>
      <rgbColor rgb="FF800080"/>
      <rgbColor rgb="FF008080"/>
      <rgbColor rgb="FFBFBFBF"/>
      <rgbColor rgb="FF808080"/>
      <rgbColor rgb="FF9999FF"/>
      <rgbColor rgb="FF993366"/>
      <rgbColor rgb="FFDEDCE6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DF8FA"/>
      <rgbColor rgb="FFE1F6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20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E17" activeCellId="0" sqref="AE17"/>
    </sheetView>
  </sheetViews>
  <sheetFormatPr defaultColWidth="10.66796875" defaultRowHeight="14.25" customHeight="false" zeroHeight="false" outlineLevelRow="0" outlineLevelCol="0"/>
  <cols>
    <col collapsed="false" customWidth="true" hidden="false" outlineLevel="0" max="1" min="1" style="0" width="12.33"/>
    <col collapsed="false" customWidth="true" hidden="false" outlineLevel="0" max="4" min="4" style="0" width="11.44"/>
    <col collapsed="false" customWidth="true" hidden="false" outlineLevel="0" max="5" min="5" style="0" width="12.88"/>
    <col collapsed="false" customWidth="true" hidden="true" outlineLevel="0" max="13" min="7" style="0" width="11.44"/>
    <col collapsed="false" customWidth="true" hidden="false" outlineLevel="0" max="14" min="14" style="0" width="1.67"/>
    <col collapsed="false" customWidth="true" hidden="false" outlineLevel="0" max="15" min="15" style="0" width="14.33"/>
    <col collapsed="false" customWidth="true" hidden="false" outlineLevel="0" max="20" min="18" style="0" width="11.56"/>
    <col collapsed="false" customWidth="true" hidden="false" outlineLevel="0" max="21" min="21" style="0" width="14.21"/>
    <col collapsed="false" customWidth="true" hidden="false" outlineLevel="0" max="22" min="22" style="0" width="14.33"/>
    <col collapsed="false" customWidth="true" hidden="false" outlineLevel="0" max="27" min="23" style="0" width="11.56"/>
    <col collapsed="false" customWidth="true" hidden="false" outlineLevel="0" max="28" min="28" style="0" width="6.67"/>
    <col collapsed="false" customWidth="true" hidden="false" outlineLevel="0" max="29" min="29" style="1" width="9.11"/>
  </cols>
  <sheetData>
    <row r="1" s="4" customFormat="true" ht="30.55" hidden="false" customHeight="fals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O1" s="5" t="s">
        <v>13</v>
      </c>
      <c r="P1" s="5" t="s">
        <v>2</v>
      </c>
      <c r="Q1" s="5" t="s">
        <v>5</v>
      </c>
      <c r="R1" s="6" t="s">
        <v>14</v>
      </c>
      <c r="S1" s="6" t="s">
        <v>15</v>
      </c>
      <c r="T1" s="5" t="s">
        <v>16</v>
      </c>
      <c r="U1" s="5" t="s">
        <v>4</v>
      </c>
      <c r="V1" s="5" t="s">
        <v>4</v>
      </c>
      <c r="W1" s="6" t="s">
        <v>8</v>
      </c>
      <c r="X1" s="6" t="s">
        <v>10</v>
      </c>
      <c r="Y1" s="6" t="s">
        <v>11</v>
      </c>
      <c r="Z1" s="6" t="s">
        <v>12</v>
      </c>
      <c r="AA1" s="6" t="s">
        <v>17</v>
      </c>
      <c r="AB1" s="7"/>
      <c r="AC1" s="8"/>
    </row>
    <row r="2" customFormat="false" ht="20.85" hidden="false" customHeight="false" outlineLevel="0" collapsed="false">
      <c r="A2" s="2" t="s">
        <v>18</v>
      </c>
      <c r="B2" s="9" t="s">
        <v>19</v>
      </c>
      <c r="C2" s="9" t="s">
        <v>20</v>
      </c>
      <c r="D2" s="9" t="n">
        <v>68434</v>
      </c>
      <c r="E2" s="9" t="s">
        <v>21</v>
      </c>
      <c r="F2" s="9" t="s">
        <v>22</v>
      </c>
      <c r="G2" s="9" t="s">
        <v>23</v>
      </c>
      <c r="H2" s="10" t="n">
        <v>40909</v>
      </c>
      <c r="I2" s="11" t="n">
        <v>0.5978</v>
      </c>
      <c r="J2" s="10" t="n">
        <v>27525</v>
      </c>
      <c r="K2" s="11" t="n">
        <v>0.4022</v>
      </c>
      <c r="L2" s="10" t="n">
        <v>17.93</v>
      </c>
      <c r="M2" s="10" t="n">
        <v>12.07</v>
      </c>
      <c r="O2" s="9" t="s">
        <v>19</v>
      </c>
      <c r="P2" s="9" t="s">
        <v>20</v>
      </c>
      <c r="Q2" s="9" t="s">
        <v>24</v>
      </c>
      <c r="R2" s="12" t="n">
        <v>34580</v>
      </c>
      <c r="S2" s="12" t="n">
        <v>23547</v>
      </c>
      <c r="T2" s="13" t="n">
        <v>58127</v>
      </c>
      <c r="U2" s="13" t="s">
        <v>23</v>
      </c>
      <c r="V2" s="9" t="n">
        <v>30</v>
      </c>
      <c r="W2" s="14" t="n">
        <f aca="false">+R2/T2</f>
        <v>0.594904261358749</v>
      </c>
      <c r="X2" s="15" t="n">
        <f aca="false">1-W2</f>
        <v>0.405095738641251</v>
      </c>
      <c r="Y2" s="16" t="n">
        <f aca="false">W2*V2</f>
        <v>17.8471278407625</v>
      </c>
      <c r="Z2" s="16" t="n">
        <f aca="false">X2*V2</f>
        <v>12.1528721592375</v>
      </c>
      <c r="AA2" s="17" t="s">
        <v>25</v>
      </c>
      <c r="AB2" s="18"/>
      <c r="AC2" s="8"/>
    </row>
    <row r="3" customFormat="false" ht="27.75" hidden="false" customHeight="true" outlineLevel="0" collapsed="false">
      <c r="A3" s="2" t="s">
        <v>26</v>
      </c>
      <c r="B3" s="19" t="s">
        <v>27</v>
      </c>
      <c r="C3" s="9" t="s">
        <v>20</v>
      </c>
      <c r="D3" s="9" t="n">
        <v>5998</v>
      </c>
      <c r="E3" s="9" t="s">
        <v>28</v>
      </c>
      <c r="F3" s="9" t="s">
        <v>22</v>
      </c>
      <c r="G3" s="9" t="s">
        <v>29</v>
      </c>
      <c r="H3" s="10" t="n">
        <v>3092</v>
      </c>
      <c r="I3" s="11" t="n">
        <v>0.5155</v>
      </c>
      <c r="J3" s="10" t="n">
        <v>2906</v>
      </c>
      <c r="K3" s="11" t="n">
        <v>0.4845</v>
      </c>
      <c r="L3" s="10" t="n">
        <v>11.34</v>
      </c>
      <c r="M3" s="10" t="n">
        <v>10.66</v>
      </c>
      <c r="O3" s="19" t="s">
        <v>27</v>
      </c>
      <c r="P3" s="9" t="s">
        <v>20</v>
      </c>
      <c r="Q3" s="9" t="s">
        <v>24</v>
      </c>
      <c r="R3" s="12" t="n">
        <v>2831</v>
      </c>
      <c r="S3" s="12" t="n">
        <v>2981</v>
      </c>
      <c r="T3" s="12" t="n">
        <v>5812</v>
      </c>
      <c r="U3" s="12" t="s">
        <v>29</v>
      </c>
      <c r="V3" s="9" t="n">
        <v>22</v>
      </c>
      <c r="W3" s="14" t="n">
        <f aca="false">+R3/T3</f>
        <v>0.487095664143152</v>
      </c>
      <c r="X3" s="15" t="n">
        <f aca="false">1-W3</f>
        <v>0.512904335856848</v>
      </c>
      <c r="Y3" s="16" t="n">
        <f aca="false">W3*V3</f>
        <v>10.7161046111493</v>
      </c>
      <c r="Z3" s="16" t="n">
        <f aca="false">X3*V3</f>
        <v>11.2838953888507</v>
      </c>
      <c r="AA3" s="17" t="s">
        <v>25</v>
      </c>
      <c r="AB3" s="18"/>
      <c r="AC3" s="8"/>
    </row>
    <row r="4" customFormat="false" ht="20.85" hidden="false" customHeight="false" outlineLevel="0" collapsed="false">
      <c r="A4" s="2" t="s">
        <v>30</v>
      </c>
      <c r="B4" s="9" t="s">
        <v>31</v>
      </c>
      <c r="C4" s="9" t="s">
        <v>32</v>
      </c>
      <c r="D4" s="9" t="n">
        <v>258</v>
      </c>
      <c r="E4" s="9" t="s">
        <v>33</v>
      </c>
      <c r="F4" s="9" t="s">
        <v>34</v>
      </c>
      <c r="G4" s="20"/>
      <c r="H4" s="10" t="n">
        <v>91</v>
      </c>
      <c r="I4" s="11" t="n">
        <v>0.3527</v>
      </c>
      <c r="J4" s="10" t="n">
        <v>167</v>
      </c>
      <c r="K4" s="11" t="n">
        <v>0.6473</v>
      </c>
      <c r="L4" s="10" t="n">
        <v>4.94</v>
      </c>
      <c r="M4" s="10" t="n">
        <v>9.06</v>
      </c>
      <c r="O4" s="9" t="s">
        <v>31</v>
      </c>
      <c r="P4" s="9" t="s">
        <v>32</v>
      </c>
      <c r="Q4" s="9" t="s">
        <v>34</v>
      </c>
      <c r="R4" s="12" t="n">
        <v>101</v>
      </c>
      <c r="S4" s="12" t="n">
        <v>202</v>
      </c>
      <c r="T4" s="12" t="n">
        <v>303</v>
      </c>
      <c r="U4" s="12" t="s">
        <v>35</v>
      </c>
      <c r="V4" s="17" t="n">
        <v>14</v>
      </c>
      <c r="W4" s="14" t="n">
        <f aca="false">+R4/T4</f>
        <v>0.333333333333333</v>
      </c>
      <c r="X4" s="15" t="n">
        <f aca="false">1-W4</f>
        <v>0.666666666666667</v>
      </c>
      <c r="Y4" s="16" t="n">
        <f aca="false">W4*V4</f>
        <v>4.66666666666667</v>
      </c>
      <c r="Z4" s="16" t="n">
        <f aca="false">X4*V4</f>
        <v>9.33333333333333</v>
      </c>
      <c r="AA4" s="17" t="s">
        <v>25</v>
      </c>
      <c r="AB4" s="18"/>
      <c r="AC4" s="8"/>
    </row>
    <row r="5" customFormat="false" ht="20.85" hidden="false" customHeight="false" outlineLevel="0" collapsed="false">
      <c r="A5" s="2" t="s">
        <v>36</v>
      </c>
      <c r="B5" s="9" t="s">
        <v>37</v>
      </c>
      <c r="C5" s="9" t="s">
        <v>32</v>
      </c>
      <c r="D5" s="9" t="n">
        <v>94</v>
      </c>
      <c r="E5" s="9" t="s">
        <v>38</v>
      </c>
      <c r="F5" s="9" t="s">
        <v>22</v>
      </c>
      <c r="G5" s="9" t="s">
        <v>38</v>
      </c>
      <c r="H5" s="20"/>
      <c r="I5" s="20"/>
      <c r="J5" s="20"/>
      <c r="K5" s="20"/>
      <c r="L5" s="20"/>
      <c r="M5" s="20"/>
      <c r="O5" s="9" t="s">
        <v>37</v>
      </c>
      <c r="P5" s="9" t="s">
        <v>32</v>
      </c>
      <c r="Q5" s="9" t="s">
        <v>22</v>
      </c>
      <c r="R5" s="12" t="n">
        <v>69</v>
      </c>
      <c r="S5" s="12" t="n">
        <v>23</v>
      </c>
      <c r="T5" s="12" t="n">
        <v>92</v>
      </c>
      <c r="U5" s="12" t="s">
        <v>38</v>
      </c>
      <c r="V5" s="17" t="n">
        <v>8</v>
      </c>
      <c r="W5" s="14" t="n">
        <f aca="false">+R5/T5</f>
        <v>0.75</v>
      </c>
      <c r="X5" s="15" t="n">
        <f aca="false">1-W5</f>
        <v>0.25</v>
      </c>
      <c r="Y5" s="16" t="n">
        <f aca="false">W5*V5</f>
        <v>6</v>
      </c>
      <c r="Z5" s="16" t="n">
        <f aca="false">X5*V5</f>
        <v>2</v>
      </c>
      <c r="AA5" s="17" t="s">
        <v>25</v>
      </c>
      <c r="AB5" s="18"/>
      <c r="AC5" s="8"/>
    </row>
    <row r="6" customFormat="false" ht="20.85" hidden="false" customHeight="false" outlineLevel="0" collapsed="false">
      <c r="A6" s="2" t="s">
        <v>39</v>
      </c>
      <c r="B6" s="9" t="s">
        <v>40</v>
      </c>
      <c r="C6" s="9" t="s">
        <v>32</v>
      </c>
      <c r="D6" s="9" t="n">
        <v>117</v>
      </c>
      <c r="E6" s="9" t="s">
        <v>41</v>
      </c>
      <c r="F6" s="9" t="s">
        <v>42</v>
      </c>
      <c r="G6" s="9" t="s">
        <v>41</v>
      </c>
      <c r="H6" s="10" t="n">
        <v>86</v>
      </c>
      <c r="I6" s="11" t="n">
        <v>0.735</v>
      </c>
      <c r="J6" s="10" t="n">
        <v>31</v>
      </c>
      <c r="K6" s="11" t="n">
        <v>0.265</v>
      </c>
      <c r="L6" s="10" t="n">
        <v>7.35</v>
      </c>
      <c r="M6" s="10" t="n">
        <v>2.65</v>
      </c>
      <c r="O6" s="9" t="s">
        <v>40</v>
      </c>
      <c r="P6" s="9" t="s">
        <v>32</v>
      </c>
      <c r="Q6" s="9" t="s">
        <v>42</v>
      </c>
      <c r="R6" s="12" t="n">
        <v>84</v>
      </c>
      <c r="S6" s="12" t="n">
        <v>37</v>
      </c>
      <c r="T6" s="12" t="n">
        <v>121</v>
      </c>
      <c r="U6" s="12" t="s">
        <v>43</v>
      </c>
      <c r="V6" s="17" t="n">
        <v>8</v>
      </c>
      <c r="W6" s="14" t="n">
        <f aca="false">+R6/T6</f>
        <v>0.694214876033058</v>
      </c>
      <c r="X6" s="15" t="n">
        <f aca="false">1-W6</f>
        <v>0.305785123966942</v>
      </c>
      <c r="Y6" s="16" t="n">
        <f aca="false">W6*V6</f>
        <v>5.55371900826446</v>
      </c>
      <c r="Z6" s="16" t="n">
        <f aca="false">X6*V6</f>
        <v>2.44628099173554</v>
      </c>
      <c r="AA6" s="17" t="s">
        <v>25</v>
      </c>
      <c r="AB6" s="18"/>
      <c r="AC6" s="8"/>
    </row>
    <row r="7" customFormat="false" ht="20.85" hidden="false" customHeight="false" outlineLevel="0" collapsed="false">
      <c r="A7" s="2" t="s">
        <v>44</v>
      </c>
      <c r="B7" s="9" t="s">
        <v>45</v>
      </c>
      <c r="C7" s="9" t="s">
        <v>32</v>
      </c>
      <c r="D7" s="9" t="n">
        <v>79</v>
      </c>
      <c r="E7" s="9" t="s">
        <v>46</v>
      </c>
      <c r="F7" s="9" t="s">
        <v>34</v>
      </c>
      <c r="G7" s="21"/>
      <c r="H7" s="21"/>
      <c r="I7" s="21"/>
      <c r="J7" s="21"/>
      <c r="K7" s="21"/>
      <c r="L7" s="21"/>
      <c r="M7" s="21"/>
      <c r="O7" s="9" t="s">
        <v>45</v>
      </c>
      <c r="P7" s="9" t="s">
        <v>32</v>
      </c>
      <c r="Q7" s="9" t="s">
        <v>34</v>
      </c>
      <c r="R7" s="12" t="n">
        <v>47</v>
      </c>
      <c r="S7" s="12" t="n">
        <v>31</v>
      </c>
      <c r="T7" s="12" t="n">
        <v>78</v>
      </c>
      <c r="U7" s="12" t="s">
        <v>38</v>
      </c>
      <c r="V7" s="17" t="n">
        <v>8</v>
      </c>
      <c r="W7" s="14" t="n">
        <f aca="false">+R7/T7</f>
        <v>0.602564102564103</v>
      </c>
      <c r="X7" s="15" t="n">
        <f aca="false">1-W7</f>
        <v>0.397435897435897</v>
      </c>
      <c r="Y7" s="16" t="n">
        <f aca="false">W7*V7</f>
        <v>4.82051282051282</v>
      </c>
      <c r="Z7" s="16" t="n">
        <f aca="false">X7*V7</f>
        <v>3.17948717948718</v>
      </c>
      <c r="AA7" s="17" t="s">
        <v>25</v>
      </c>
      <c r="AB7" s="18"/>
      <c r="AC7" s="8"/>
    </row>
    <row r="8" customFormat="false" ht="14.25" hidden="false" customHeight="false" outlineLevel="0" collapsed="false">
      <c r="AC8" s="8"/>
    </row>
    <row r="9" customFormat="false" ht="14.25" hidden="false" customHeight="false" outlineLevel="0" collapsed="false">
      <c r="AC9" s="8"/>
    </row>
    <row r="10" customFormat="false" ht="14.25" hidden="false" customHeight="false" outlineLevel="0" collapsed="false">
      <c r="AC10" s="8"/>
    </row>
    <row r="11" customFormat="false" ht="30.55" hidden="false" customHeight="true" outlineLevel="0" collapsed="false">
      <c r="F11" s="5" t="s">
        <v>47</v>
      </c>
      <c r="G11" s="5"/>
      <c r="H11" s="5"/>
      <c r="I11" s="5"/>
      <c r="J11" s="5"/>
      <c r="K11" s="5"/>
      <c r="L11" s="5"/>
      <c r="M11" s="5"/>
      <c r="N11" s="5"/>
      <c r="O11" s="5"/>
      <c r="P11" s="5" t="s">
        <v>2</v>
      </c>
      <c r="Q11" s="5" t="s">
        <v>5</v>
      </c>
      <c r="R11" s="6" t="s">
        <v>14</v>
      </c>
      <c r="S11" s="6" t="s">
        <v>15</v>
      </c>
      <c r="T11" s="5" t="s">
        <v>16</v>
      </c>
      <c r="U11" s="5" t="s">
        <v>4</v>
      </c>
      <c r="V11" s="5" t="s">
        <v>4</v>
      </c>
      <c r="W11" s="6" t="s">
        <v>8</v>
      </c>
      <c r="X11" s="6" t="s">
        <v>10</v>
      </c>
      <c r="Y11" s="6" t="s">
        <v>11</v>
      </c>
      <c r="Z11" s="6" t="s">
        <v>12</v>
      </c>
      <c r="AA11" s="6" t="s">
        <v>17</v>
      </c>
      <c r="AC11" s="8"/>
    </row>
    <row r="12" customFormat="false" ht="39" hidden="false" customHeight="true" outlineLevel="0" collapsed="false">
      <c r="F12" s="9" t="s">
        <v>48</v>
      </c>
      <c r="G12" s="9"/>
      <c r="H12" s="9"/>
      <c r="I12" s="9"/>
      <c r="J12" s="9"/>
      <c r="K12" s="9"/>
      <c r="L12" s="9"/>
      <c r="M12" s="9"/>
      <c r="N12" s="9"/>
      <c r="O12" s="9"/>
      <c r="P12" s="9" t="s">
        <v>20</v>
      </c>
      <c r="Q12" s="12" t="s">
        <v>22</v>
      </c>
      <c r="R12" s="12" t="n">
        <v>609</v>
      </c>
      <c r="S12" s="12" t="n">
        <v>686</v>
      </c>
      <c r="T12" s="12" t="n">
        <v>1295</v>
      </c>
      <c r="U12" s="12" t="s">
        <v>49</v>
      </c>
      <c r="V12" s="9" t="n">
        <v>20</v>
      </c>
      <c r="W12" s="14" t="n">
        <f aca="false">+R12/T12</f>
        <v>0.47027027027027</v>
      </c>
      <c r="X12" s="15" t="n">
        <f aca="false">1-W12</f>
        <v>0.52972972972973</v>
      </c>
      <c r="Y12" s="16" t="n">
        <f aca="false">W12*V12</f>
        <v>9.40540540540541</v>
      </c>
      <c r="Z12" s="16" t="n">
        <f aca="false">X12*V12</f>
        <v>10.5945945945946</v>
      </c>
      <c r="AA12" s="17" t="s">
        <v>25</v>
      </c>
      <c r="AC12" s="8"/>
    </row>
    <row r="13" customFormat="false" ht="36" hidden="false" customHeight="true" outlineLevel="0" collapsed="false">
      <c r="F13" s="19" t="s">
        <v>50</v>
      </c>
      <c r="G13" s="19"/>
      <c r="H13" s="19"/>
      <c r="I13" s="19"/>
      <c r="J13" s="19"/>
      <c r="K13" s="19"/>
      <c r="L13" s="19"/>
      <c r="M13" s="19"/>
      <c r="N13" s="19"/>
      <c r="O13" s="19"/>
      <c r="P13" s="9" t="s">
        <v>32</v>
      </c>
      <c r="Q13" s="12" t="s">
        <v>22</v>
      </c>
      <c r="R13" s="12" t="n">
        <v>238</v>
      </c>
      <c r="S13" s="12" t="n">
        <v>113</v>
      </c>
      <c r="T13" s="12" t="n">
        <v>351</v>
      </c>
      <c r="U13" s="12" t="s">
        <v>35</v>
      </c>
      <c r="V13" s="9" t="n">
        <v>14</v>
      </c>
      <c r="W13" s="14" t="n">
        <f aca="false">+R13/T13</f>
        <v>0.678062678062678</v>
      </c>
      <c r="X13" s="15" t="n">
        <f aca="false">1-W13</f>
        <v>0.321937321937322</v>
      </c>
      <c r="Y13" s="16" t="n">
        <f aca="false">W13*V13</f>
        <v>9.49287749287749</v>
      </c>
      <c r="Z13" s="16" t="n">
        <f aca="false">X13*V13</f>
        <v>4.50712250712251</v>
      </c>
      <c r="AA13" s="17" t="s">
        <v>25</v>
      </c>
      <c r="AC13" s="8"/>
    </row>
    <row r="14" customFormat="false" ht="36" hidden="false" customHeight="true" outlineLevel="0" collapsed="false">
      <c r="F14" s="9" t="s">
        <v>51</v>
      </c>
      <c r="G14" s="9"/>
      <c r="H14" s="9"/>
      <c r="I14" s="9"/>
      <c r="J14" s="9"/>
      <c r="K14" s="9"/>
      <c r="L14" s="9"/>
      <c r="M14" s="9"/>
      <c r="N14" s="9"/>
      <c r="O14" s="9"/>
      <c r="P14" s="9" t="s">
        <v>32</v>
      </c>
      <c r="Q14" s="12" t="s">
        <v>34</v>
      </c>
      <c r="R14" s="12" t="n">
        <v>80</v>
      </c>
      <c r="S14" s="12" t="n">
        <v>24</v>
      </c>
      <c r="T14" s="12" t="n">
        <v>104</v>
      </c>
      <c r="U14" s="12" t="s">
        <v>43</v>
      </c>
      <c r="V14" s="17" t="n">
        <v>10</v>
      </c>
      <c r="W14" s="14" t="n">
        <f aca="false">+R14/T14</f>
        <v>0.769230769230769</v>
      </c>
      <c r="X14" s="15" t="n">
        <f aca="false">1-W14</f>
        <v>0.230769230769231</v>
      </c>
      <c r="Y14" s="16" t="n">
        <f aca="false">W14*V14</f>
        <v>7.69230769230769</v>
      </c>
      <c r="Z14" s="16" t="n">
        <f aca="false">X14*V14</f>
        <v>2.30769230769231</v>
      </c>
      <c r="AA14" s="17" t="s">
        <v>25</v>
      </c>
      <c r="AC14" s="8"/>
    </row>
    <row r="15" customFormat="false" ht="42.75" hidden="false" customHeight="true" outlineLevel="0" collapsed="false">
      <c r="F15" s="9" t="s">
        <v>52</v>
      </c>
      <c r="G15" s="9"/>
      <c r="H15" s="9"/>
      <c r="I15" s="9"/>
      <c r="J15" s="9"/>
      <c r="K15" s="9"/>
      <c r="L15" s="9"/>
      <c r="M15" s="9"/>
      <c r="N15" s="9"/>
      <c r="O15" s="9"/>
      <c r="P15" s="9" t="s">
        <v>32</v>
      </c>
      <c r="Q15" s="12" t="s">
        <v>22</v>
      </c>
      <c r="R15" s="12" t="n">
        <v>99</v>
      </c>
      <c r="S15" s="12" t="n">
        <v>42</v>
      </c>
      <c r="T15" s="12" t="n">
        <v>141</v>
      </c>
      <c r="U15" s="12" t="s">
        <v>43</v>
      </c>
      <c r="V15" s="17" t="n">
        <v>10</v>
      </c>
      <c r="W15" s="14" t="n">
        <f aca="false">+R15/T15</f>
        <v>0.702127659574468</v>
      </c>
      <c r="X15" s="15" t="n">
        <f aca="false">1-W15</f>
        <v>0.297872340425532</v>
      </c>
      <c r="Y15" s="16" t="n">
        <f aca="false">W15*V15</f>
        <v>7.02127659574468</v>
      </c>
      <c r="Z15" s="16" t="n">
        <f aca="false">X15*V15</f>
        <v>2.97872340425532</v>
      </c>
      <c r="AA15" s="17" t="s">
        <v>25</v>
      </c>
    </row>
    <row r="16" customFormat="false" ht="42" hidden="false" customHeight="true" outlineLevel="0" collapsed="false">
      <c r="F16" s="9" t="s">
        <v>53</v>
      </c>
      <c r="G16" s="9"/>
      <c r="H16" s="9"/>
      <c r="I16" s="9"/>
      <c r="J16" s="9"/>
      <c r="K16" s="9"/>
      <c r="L16" s="9"/>
      <c r="M16" s="9"/>
      <c r="N16" s="9"/>
      <c r="O16" s="9"/>
      <c r="P16" s="9" t="s">
        <v>32</v>
      </c>
      <c r="Q16" s="12" t="s">
        <v>22</v>
      </c>
      <c r="R16" s="12" t="n">
        <v>145</v>
      </c>
      <c r="S16" s="12" t="n">
        <v>68</v>
      </c>
      <c r="T16" s="12" t="n">
        <v>213</v>
      </c>
      <c r="U16" s="12" t="s">
        <v>54</v>
      </c>
      <c r="V16" s="17" t="n">
        <v>12</v>
      </c>
      <c r="W16" s="14" t="n">
        <f aca="false">+R16/T16</f>
        <v>0.68075117370892</v>
      </c>
      <c r="X16" s="15" t="n">
        <f aca="false">1-W16</f>
        <v>0.31924882629108</v>
      </c>
      <c r="Y16" s="16" t="n">
        <f aca="false">W16*V16</f>
        <v>8.16901408450704</v>
      </c>
      <c r="Z16" s="16" t="n">
        <f aca="false">X16*V16</f>
        <v>3.83098591549296</v>
      </c>
      <c r="AA16" s="17" t="s">
        <v>25</v>
      </c>
    </row>
    <row r="17" customFormat="false" ht="54.75" hidden="false" customHeight="true" outlineLevel="0" collapsed="false">
      <c r="F17" s="9" t="s">
        <v>55</v>
      </c>
      <c r="G17" s="9"/>
      <c r="H17" s="9"/>
      <c r="I17" s="9"/>
      <c r="J17" s="9"/>
      <c r="K17" s="9"/>
      <c r="L17" s="9"/>
      <c r="M17" s="9"/>
      <c r="N17" s="9"/>
      <c r="O17" s="9"/>
      <c r="P17" s="9" t="s">
        <v>32</v>
      </c>
      <c r="Q17" s="12" t="s">
        <v>22</v>
      </c>
      <c r="R17" s="12" t="n">
        <v>149</v>
      </c>
      <c r="S17" s="12" t="n">
        <v>54</v>
      </c>
      <c r="T17" s="12" t="n">
        <v>203</v>
      </c>
      <c r="U17" s="12" t="s">
        <v>54</v>
      </c>
      <c r="V17" s="17" t="n">
        <v>12</v>
      </c>
      <c r="W17" s="14" t="n">
        <f aca="false">+R17/T17</f>
        <v>0.733990147783251</v>
      </c>
      <c r="X17" s="15" t="n">
        <f aca="false">1-W17</f>
        <v>0.266009852216749</v>
      </c>
      <c r="Y17" s="16" t="n">
        <f aca="false">W17*V17</f>
        <v>8.80788177339901</v>
      </c>
      <c r="Z17" s="16" t="n">
        <f aca="false">X17*V17</f>
        <v>3.19211822660099</v>
      </c>
      <c r="AA17" s="17" t="s">
        <v>25</v>
      </c>
    </row>
    <row r="18" customFormat="false" ht="51" hidden="false" customHeight="true" outlineLevel="0" collapsed="false">
      <c r="F18" s="9" t="s">
        <v>56</v>
      </c>
      <c r="G18" s="9"/>
      <c r="H18" s="9"/>
      <c r="I18" s="9"/>
      <c r="J18" s="9"/>
      <c r="K18" s="9"/>
      <c r="L18" s="9"/>
      <c r="M18" s="9"/>
      <c r="N18" s="9"/>
      <c r="O18" s="9"/>
      <c r="P18" s="9" t="s">
        <v>32</v>
      </c>
      <c r="Q18" s="12" t="s">
        <v>34</v>
      </c>
      <c r="R18" s="22"/>
      <c r="S18" s="22"/>
      <c r="T18" s="12" t="n">
        <v>24</v>
      </c>
      <c r="U18" s="12" t="s">
        <v>57</v>
      </c>
      <c r="V18" s="9" t="n">
        <v>4</v>
      </c>
      <c r="W18" s="23"/>
      <c r="X18" s="24"/>
      <c r="Y18" s="25"/>
      <c r="Z18" s="25"/>
      <c r="AA18" s="17" t="s">
        <v>58</v>
      </c>
    </row>
    <row r="19" customFormat="false" ht="42.75" hidden="false" customHeight="true" outlineLevel="0" collapsed="false">
      <c r="F19" s="19" t="s">
        <v>59</v>
      </c>
      <c r="G19" s="19"/>
      <c r="H19" s="19"/>
      <c r="I19" s="19"/>
      <c r="J19" s="19"/>
      <c r="K19" s="19"/>
      <c r="L19" s="19"/>
      <c r="M19" s="19"/>
      <c r="N19" s="19"/>
      <c r="O19" s="19"/>
      <c r="P19" s="9" t="s">
        <v>32</v>
      </c>
      <c r="Q19" s="12" t="s">
        <v>22</v>
      </c>
      <c r="R19" s="12" t="n">
        <v>526</v>
      </c>
      <c r="S19" s="12" t="n">
        <v>308</v>
      </c>
      <c r="T19" s="12" t="n">
        <v>834</v>
      </c>
      <c r="U19" s="12" t="s">
        <v>49</v>
      </c>
      <c r="V19" s="9" t="n">
        <v>20</v>
      </c>
      <c r="W19" s="14" t="n">
        <f aca="false">+R19/T19</f>
        <v>0.630695443645084</v>
      </c>
      <c r="X19" s="15" t="n">
        <f aca="false">1-W19</f>
        <v>0.369304556354916</v>
      </c>
      <c r="Y19" s="16" t="n">
        <f aca="false">W19*V19</f>
        <v>12.6139088729017</v>
      </c>
      <c r="Z19" s="16" t="n">
        <f aca="false">X19*V19</f>
        <v>7.38609112709832</v>
      </c>
      <c r="AA19" s="17" t="s">
        <v>25</v>
      </c>
    </row>
    <row r="20" customFormat="false" ht="42.75" hidden="false" customHeight="true" outlineLevel="0" collapsed="false">
      <c r="F20" s="9" t="s">
        <v>60</v>
      </c>
      <c r="G20" s="9"/>
      <c r="H20" s="9"/>
      <c r="I20" s="9"/>
      <c r="J20" s="9"/>
      <c r="K20" s="9"/>
      <c r="L20" s="9"/>
      <c r="M20" s="9"/>
      <c r="N20" s="9"/>
      <c r="O20" s="9"/>
      <c r="P20" s="9" t="s">
        <v>32</v>
      </c>
      <c r="Q20" s="12" t="s">
        <v>22</v>
      </c>
      <c r="R20" s="12" t="n">
        <v>4885</v>
      </c>
      <c r="S20" s="12" t="n">
        <v>1849</v>
      </c>
      <c r="T20" s="12" t="n">
        <v>6734</v>
      </c>
      <c r="U20" s="12" t="s">
        <v>49</v>
      </c>
      <c r="V20" s="9" t="n">
        <v>20</v>
      </c>
      <c r="W20" s="14" t="n">
        <f aca="false">+R20/T20</f>
        <v>0.725423225423226</v>
      </c>
      <c r="X20" s="15" t="n">
        <f aca="false">1-W20</f>
        <v>0.274576774576775</v>
      </c>
      <c r="Y20" s="16" t="n">
        <f aca="false">W20*V20</f>
        <v>14.5084645084645</v>
      </c>
      <c r="Z20" s="16" t="n">
        <f aca="false">X20*V20</f>
        <v>5.49153549153549</v>
      </c>
      <c r="AA20" s="17" t="s">
        <v>25</v>
      </c>
    </row>
  </sheetData>
  <mergeCells count="10">
    <mergeCell ref="F11:O11"/>
    <mergeCell ref="F12:O12"/>
    <mergeCell ref="F13:O13"/>
    <mergeCell ref="F14:O14"/>
    <mergeCell ref="F15:O15"/>
    <mergeCell ref="F16:O16"/>
    <mergeCell ref="F17:O17"/>
    <mergeCell ref="F18:O18"/>
    <mergeCell ref="F19:O19"/>
    <mergeCell ref="F20:O2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0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K19" activeCellId="0" sqref="K19"/>
    </sheetView>
  </sheetViews>
  <sheetFormatPr defaultColWidth="10.66796875" defaultRowHeight="14.25" customHeight="false" zeroHeight="false" outlineLevelRow="0" outlineLevelCol="0"/>
  <cols>
    <col collapsed="false" customWidth="true" hidden="false" outlineLevel="0" max="2" min="2" style="0" width="22.56"/>
    <col collapsed="false" customWidth="true" hidden="false" outlineLevel="0" max="4" min="4" style="0" width="14.44"/>
    <col collapsed="false" customWidth="true" hidden="false" outlineLevel="0" max="6" min="6" style="18" width="2.33"/>
    <col collapsed="false" customWidth="true" hidden="false" outlineLevel="0" max="7" min="7" style="0" width="23.88"/>
    <col collapsed="false" customWidth="true" hidden="false" outlineLevel="0" max="18" min="9" style="0" width="13"/>
    <col collapsed="false" customWidth="true" hidden="false" outlineLevel="0" max="19" min="19" style="0" width="11.56"/>
    <col collapsed="false" customWidth="true" hidden="false" outlineLevel="0" max="1006" min="1006" style="0" width="11.56"/>
  </cols>
  <sheetData>
    <row r="1" customFormat="false" ht="22.5" hidden="false" customHeight="true" outlineLevel="0" collapsed="false">
      <c r="A1" s="2" t="s">
        <v>61</v>
      </c>
      <c r="B1" s="3" t="s">
        <v>1</v>
      </c>
      <c r="C1" s="3" t="s">
        <v>62</v>
      </c>
      <c r="D1" s="3" t="s">
        <v>63</v>
      </c>
      <c r="E1" s="3" t="s">
        <v>64</v>
      </c>
      <c r="F1" s="26"/>
      <c r="G1" s="27" t="s">
        <v>13</v>
      </c>
      <c r="H1" s="5" t="s">
        <v>64</v>
      </c>
      <c r="I1" s="5" t="str">
        <f aca="false">AC!R1</f>
        <v>Nombre d’hommes au 1/1/2026</v>
      </c>
      <c r="J1" s="5" t="str">
        <f aca="false">AC!S1</f>
        <v>Nombre de femmes au 1/1/2026</v>
      </c>
      <c r="K1" s="5" t="str">
        <f aca="false">AC!T1</f>
        <v>Effectifs totaux au 1/1/2026</v>
      </c>
      <c r="L1" s="5" t="s">
        <v>63</v>
      </c>
      <c r="M1" s="5" t="s">
        <v>63</v>
      </c>
      <c r="N1" s="5" t="s">
        <v>8</v>
      </c>
      <c r="O1" s="5" t="s">
        <v>10</v>
      </c>
      <c r="P1" s="5" t="s">
        <v>11</v>
      </c>
      <c r="Q1" s="5" t="s">
        <v>12</v>
      </c>
      <c r="R1" s="5" t="s">
        <v>17</v>
      </c>
    </row>
    <row r="2" customFormat="false" ht="90" hidden="false" customHeight="true" outlineLevel="0" collapsed="false">
      <c r="A2" s="2"/>
      <c r="B2" s="3"/>
      <c r="C2" s="3"/>
      <c r="D2" s="3"/>
      <c r="E2" s="3"/>
      <c r="F2" s="28"/>
      <c r="G2" s="27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customFormat="false" ht="27" hidden="false" customHeight="true" outlineLevel="0" collapsed="false">
      <c r="A3" s="2" t="s">
        <v>65</v>
      </c>
      <c r="B3" s="19" t="s">
        <v>66</v>
      </c>
      <c r="C3" s="19" t="n">
        <v>1074</v>
      </c>
      <c r="D3" s="10" t="s">
        <v>67</v>
      </c>
      <c r="E3" s="10" t="s">
        <v>22</v>
      </c>
      <c r="F3" s="28"/>
      <c r="G3" s="19" t="s">
        <v>66</v>
      </c>
      <c r="H3" s="10" t="s">
        <v>24</v>
      </c>
      <c r="I3" s="12" t="n">
        <v>404</v>
      </c>
      <c r="J3" s="12" t="n">
        <v>401</v>
      </c>
      <c r="K3" s="12" t="n">
        <v>805</v>
      </c>
      <c r="L3" s="9" t="s">
        <v>49</v>
      </c>
      <c r="M3" s="9" t="n">
        <v>20</v>
      </c>
      <c r="N3" s="14" t="n">
        <f aca="false">+I3/K3</f>
        <v>0.501863354037267</v>
      </c>
      <c r="O3" s="15" t="n">
        <f aca="false">1-N3</f>
        <v>0.498136645962733</v>
      </c>
      <c r="P3" s="16" t="n">
        <f aca="false">N3*M3</f>
        <v>10.0372670807453</v>
      </c>
      <c r="Q3" s="16" t="n">
        <f aca="false">O3*M3</f>
        <v>9.96273291925466</v>
      </c>
      <c r="R3" s="17" t="s">
        <v>25</v>
      </c>
    </row>
    <row r="4" customFormat="false" ht="27" hidden="false" customHeight="true" outlineLevel="0" collapsed="false">
      <c r="A4" s="2"/>
      <c r="B4" s="19" t="s">
        <v>68</v>
      </c>
      <c r="C4" s="19" t="n">
        <v>447</v>
      </c>
      <c r="D4" s="10" t="s">
        <v>33</v>
      </c>
      <c r="E4" s="10" t="s">
        <v>22</v>
      </c>
      <c r="F4" s="28"/>
      <c r="G4" s="19" t="s">
        <v>68</v>
      </c>
      <c r="H4" s="10" t="s">
        <v>24</v>
      </c>
      <c r="I4" s="12" t="n">
        <v>205</v>
      </c>
      <c r="J4" s="12" t="n">
        <v>201</v>
      </c>
      <c r="K4" s="12" t="n">
        <v>406</v>
      </c>
      <c r="L4" s="9" t="s">
        <v>35</v>
      </c>
      <c r="M4" s="9" t="n">
        <v>14</v>
      </c>
      <c r="N4" s="14" t="n">
        <f aca="false">+I4/K4</f>
        <v>0.504926108374384</v>
      </c>
      <c r="O4" s="15" t="n">
        <f aca="false">1-N4</f>
        <v>0.495073891625616</v>
      </c>
      <c r="P4" s="16" t="n">
        <f aca="false">N4*M4</f>
        <v>7.06896551724138</v>
      </c>
      <c r="Q4" s="16" t="n">
        <f aca="false">O4*M4</f>
        <v>6.93103448275862</v>
      </c>
      <c r="R4" s="17" t="s">
        <v>25</v>
      </c>
    </row>
    <row r="5" customFormat="false" ht="21" hidden="false" customHeight="true" outlineLevel="0" collapsed="false">
      <c r="A5" s="2"/>
      <c r="B5" s="19" t="s">
        <v>69</v>
      </c>
      <c r="C5" s="19" t="n">
        <v>799</v>
      </c>
      <c r="D5" s="10" t="s">
        <v>67</v>
      </c>
      <c r="E5" s="10" t="s">
        <v>22</v>
      </c>
      <c r="F5" s="28"/>
      <c r="G5" s="19" t="s">
        <v>69</v>
      </c>
      <c r="H5" s="10" t="s">
        <v>24</v>
      </c>
      <c r="I5" s="12" t="n">
        <v>358</v>
      </c>
      <c r="J5" s="12" t="n">
        <v>323</v>
      </c>
      <c r="K5" s="12" t="n">
        <v>681</v>
      </c>
      <c r="L5" s="9" t="s">
        <v>70</v>
      </c>
      <c r="M5" s="9" t="n">
        <v>16</v>
      </c>
      <c r="N5" s="14" t="n">
        <f aca="false">+I5/K5</f>
        <v>0.525697503671072</v>
      </c>
      <c r="O5" s="15" t="n">
        <f aca="false">1-N5</f>
        <v>0.474302496328928</v>
      </c>
      <c r="P5" s="16" t="n">
        <f aca="false">N5*M5</f>
        <v>8.41116005873715</v>
      </c>
      <c r="Q5" s="16" t="n">
        <f aca="false">O5*M5</f>
        <v>7.58883994126285</v>
      </c>
      <c r="R5" s="17" t="s">
        <v>25</v>
      </c>
    </row>
    <row r="6" customFormat="false" ht="21" hidden="false" customHeight="true" outlineLevel="0" collapsed="false">
      <c r="A6" s="2"/>
      <c r="B6" s="19" t="s">
        <v>71</v>
      </c>
      <c r="C6" s="19" t="n">
        <v>425</v>
      </c>
      <c r="D6" s="10" t="s">
        <v>72</v>
      </c>
      <c r="E6" s="10" t="s">
        <v>22</v>
      </c>
      <c r="F6" s="28"/>
      <c r="G6" s="19" t="s">
        <v>71</v>
      </c>
      <c r="H6" s="10" t="s">
        <v>24</v>
      </c>
      <c r="I6" s="12" t="n">
        <v>187</v>
      </c>
      <c r="J6" s="12" t="n">
        <v>181</v>
      </c>
      <c r="K6" s="12" t="n">
        <v>368</v>
      </c>
      <c r="L6" s="9" t="s">
        <v>35</v>
      </c>
      <c r="M6" s="9" t="n">
        <v>14</v>
      </c>
      <c r="N6" s="14" t="n">
        <f aca="false">+I6/K6</f>
        <v>0.508152173913044</v>
      </c>
      <c r="O6" s="15" t="n">
        <f aca="false">1-N6</f>
        <v>0.491847826086957</v>
      </c>
      <c r="P6" s="16" t="n">
        <f aca="false">N6*M6</f>
        <v>7.11413043478261</v>
      </c>
      <c r="Q6" s="16" t="n">
        <f aca="false">O6*M6</f>
        <v>6.88586956521739</v>
      </c>
      <c r="R6" s="17" t="s">
        <v>25</v>
      </c>
    </row>
    <row r="7" customFormat="false" ht="28.5" hidden="false" customHeight="true" outlineLevel="0" collapsed="false">
      <c r="A7" s="2"/>
      <c r="B7" s="19" t="s">
        <v>73</v>
      </c>
      <c r="C7" s="19" t="n">
        <v>391</v>
      </c>
      <c r="D7" s="10" t="s">
        <v>72</v>
      </c>
      <c r="E7" s="10" t="s">
        <v>22</v>
      </c>
      <c r="F7" s="28"/>
      <c r="G7" s="19" t="s">
        <v>73</v>
      </c>
      <c r="H7" s="10" t="s">
        <v>24</v>
      </c>
      <c r="I7" s="12" t="n">
        <v>201</v>
      </c>
      <c r="J7" s="12" t="n">
        <v>176</v>
      </c>
      <c r="K7" s="12" t="n">
        <v>377</v>
      </c>
      <c r="L7" s="9" t="s">
        <v>35</v>
      </c>
      <c r="M7" s="9" t="n">
        <v>14</v>
      </c>
      <c r="N7" s="14" t="n">
        <f aca="false">+I7/K7</f>
        <v>0.53315649867374</v>
      </c>
      <c r="O7" s="15" t="n">
        <f aca="false">1-N7</f>
        <v>0.46684350132626</v>
      </c>
      <c r="P7" s="16" t="n">
        <f aca="false">N7*M7</f>
        <v>7.46419098143236</v>
      </c>
      <c r="Q7" s="16" t="n">
        <f aca="false">O7*M7</f>
        <v>6.53580901856764</v>
      </c>
      <c r="R7" s="17" t="s">
        <v>25</v>
      </c>
    </row>
    <row r="8" customFormat="false" ht="21" hidden="false" customHeight="true" outlineLevel="0" collapsed="false">
      <c r="A8" s="2"/>
      <c r="B8" s="19" t="s">
        <v>74</v>
      </c>
      <c r="C8" s="19" t="n">
        <v>357</v>
      </c>
      <c r="D8" s="10" t="s">
        <v>33</v>
      </c>
      <c r="E8" s="10" t="s">
        <v>22</v>
      </c>
      <c r="F8" s="28"/>
      <c r="G8" s="19" t="s">
        <v>74</v>
      </c>
      <c r="H8" s="10" t="s">
        <v>24</v>
      </c>
      <c r="I8" s="12" t="n">
        <v>166</v>
      </c>
      <c r="J8" s="12" t="n">
        <v>179</v>
      </c>
      <c r="K8" s="12" t="n">
        <v>345</v>
      </c>
      <c r="L8" s="9" t="s">
        <v>35</v>
      </c>
      <c r="M8" s="9" t="n">
        <v>14</v>
      </c>
      <c r="N8" s="14" t="n">
        <f aca="false">+I8/K8</f>
        <v>0.481159420289855</v>
      </c>
      <c r="O8" s="15" t="n">
        <f aca="false">1-N8</f>
        <v>0.518840579710145</v>
      </c>
      <c r="P8" s="16" t="n">
        <f aca="false">N8*M8</f>
        <v>6.73623188405797</v>
      </c>
      <c r="Q8" s="16" t="n">
        <f aca="false">O8*M8</f>
        <v>7.26376811594203</v>
      </c>
      <c r="R8" s="17" t="s">
        <v>25</v>
      </c>
    </row>
    <row r="9" customFormat="false" ht="21" hidden="false" customHeight="true" outlineLevel="0" collapsed="false">
      <c r="A9" s="2"/>
      <c r="B9" s="19" t="s">
        <v>75</v>
      </c>
      <c r="C9" s="19" t="n">
        <v>131</v>
      </c>
      <c r="D9" s="10" t="s">
        <v>41</v>
      </c>
      <c r="E9" s="29" t="s">
        <v>22</v>
      </c>
      <c r="F9" s="28"/>
      <c r="G9" s="19" t="s">
        <v>75</v>
      </c>
      <c r="H9" s="10" t="s">
        <v>24</v>
      </c>
      <c r="I9" s="12" t="n">
        <v>48</v>
      </c>
      <c r="J9" s="12" t="n">
        <v>62</v>
      </c>
      <c r="K9" s="12" t="n">
        <v>110</v>
      </c>
      <c r="L9" s="9" t="s">
        <v>43</v>
      </c>
      <c r="M9" s="9" t="n">
        <v>10</v>
      </c>
      <c r="N9" s="14" t="n">
        <f aca="false">+I9/K9</f>
        <v>0.436363636363636</v>
      </c>
      <c r="O9" s="15" t="n">
        <f aca="false">1-N9</f>
        <v>0.563636363636364</v>
      </c>
      <c r="P9" s="16" t="n">
        <f aca="false">N9*M9</f>
        <v>4.36363636363636</v>
      </c>
      <c r="Q9" s="16" t="n">
        <f aca="false">O9*M9</f>
        <v>5.63636363636364</v>
      </c>
      <c r="R9" s="17" t="s">
        <v>25</v>
      </c>
    </row>
    <row r="10" customFormat="false" ht="21" hidden="false" customHeight="true" outlineLevel="0" collapsed="false">
      <c r="A10" s="2"/>
      <c r="B10" s="19" t="s">
        <v>76</v>
      </c>
      <c r="C10" s="19" t="n">
        <v>656</v>
      </c>
      <c r="D10" s="10" t="s">
        <v>77</v>
      </c>
      <c r="E10" s="10" t="s">
        <v>22</v>
      </c>
      <c r="F10" s="28"/>
      <c r="G10" s="19" t="s">
        <v>76</v>
      </c>
      <c r="H10" s="10" t="s">
        <v>24</v>
      </c>
      <c r="I10" s="12" t="n">
        <v>303</v>
      </c>
      <c r="J10" s="12" t="n">
        <v>294</v>
      </c>
      <c r="K10" s="12" t="n">
        <v>597</v>
      </c>
      <c r="L10" s="9" t="s">
        <v>70</v>
      </c>
      <c r="M10" s="9" t="n">
        <v>16</v>
      </c>
      <c r="N10" s="14" t="n">
        <f aca="false">+I10/K10</f>
        <v>0.507537688442211</v>
      </c>
      <c r="O10" s="15" t="n">
        <f aca="false">1-N10</f>
        <v>0.492462311557789</v>
      </c>
      <c r="P10" s="16" t="n">
        <f aca="false">N10*M10</f>
        <v>8.12060301507538</v>
      </c>
      <c r="Q10" s="16" t="n">
        <f aca="false">O10*M10</f>
        <v>7.87939698492462</v>
      </c>
      <c r="R10" s="17" t="s">
        <v>25</v>
      </c>
    </row>
    <row r="11" customFormat="false" ht="24" hidden="false" customHeight="true" outlineLevel="0" collapsed="false">
      <c r="A11" s="2"/>
      <c r="B11" s="19" t="s">
        <v>78</v>
      </c>
      <c r="C11" s="19" t="n">
        <v>493</v>
      </c>
      <c r="D11" s="10" t="s">
        <v>33</v>
      </c>
      <c r="E11" s="10" t="s">
        <v>22</v>
      </c>
      <c r="F11" s="28"/>
      <c r="G11" s="19" t="s">
        <v>78</v>
      </c>
      <c r="H11" s="10" t="s">
        <v>24</v>
      </c>
      <c r="I11" s="12" t="n">
        <v>206</v>
      </c>
      <c r="J11" s="12" t="n">
        <v>203</v>
      </c>
      <c r="K11" s="12" t="n">
        <v>409</v>
      </c>
      <c r="L11" s="9" t="s">
        <v>35</v>
      </c>
      <c r="M11" s="9" t="n">
        <v>14</v>
      </c>
      <c r="N11" s="14" t="n">
        <f aca="false">+I11/K11</f>
        <v>0.503667481662592</v>
      </c>
      <c r="O11" s="15" t="n">
        <f aca="false">1-N11</f>
        <v>0.496332518337408</v>
      </c>
      <c r="P11" s="16" t="n">
        <f aca="false">N11*M11</f>
        <v>7.05134474327628</v>
      </c>
      <c r="Q11" s="16" t="n">
        <f aca="false">O11*M11</f>
        <v>6.94865525672372</v>
      </c>
      <c r="R11" s="17" t="s">
        <v>25</v>
      </c>
    </row>
    <row r="12" customFormat="false" ht="26.25" hidden="false" customHeight="true" outlineLevel="0" collapsed="false">
      <c r="A12" s="2"/>
      <c r="B12" s="19" t="s">
        <v>79</v>
      </c>
      <c r="C12" s="19" t="n">
        <v>896</v>
      </c>
      <c r="D12" s="10" t="s">
        <v>67</v>
      </c>
      <c r="E12" s="10" t="s">
        <v>22</v>
      </c>
      <c r="F12" s="28"/>
      <c r="G12" s="19" t="s">
        <v>79</v>
      </c>
      <c r="H12" s="10" t="s">
        <v>24</v>
      </c>
      <c r="I12" s="12" t="n">
        <v>365</v>
      </c>
      <c r="J12" s="12" t="n">
        <v>369</v>
      </c>
      <c r="K12" s="12" t="n">
        <v>734</v>
      </c>
      <c r="L12" s="9" t="s">
        <v>49</v>
      </c>
      <c r="M12" s="9" t="n">
        <v>20</v>
      </c>
      <c r="N12" s="14" t="n">
        <f aca="false">+I12/K12</f>
        <v>0.497275204359673</v>
      </c>
      <c r="O12" s="15" t="n">
        <f aca="false">1-N12</f>
        <v>0.502724795640327</v>
      </c>
      <c r="P12" s="16" t="n">
        <f aca="false">N12*M12</f>
        <v>9.94550408719346</v>
      </c>
      <c r="Q12" s="16" t="n">
        <f aca="false">O12*M12</f>
        <v>10.0544959128065</v>
      </c>
      <c r="R12" s="17" t="s">
        <v>25</v>
      </c>
    </row>
    <row r="13" customFormat="false" ht="26.25" hidden="false" customHeight="true" outlineLevel="0" collapsed="false">
      <c r="A13" s="2"/>
      <c r="B13" s="19" t="s">
        <v>80</v>
      </c>
      <c r="C13" s="19" t="n">
        <v>776</v>
      </c>
      <c r="D13" s="10" t="s">
        <v>67</v>
      </c>
      <c r="E13" s="10" t="s">
        <v>22</v>
      </c>
      <c r="F13" s="28"/>
      <c r="G13" s="19" t="s">
        <v>80</v>
      </c>
      <c r="H13" s="10" t="s">
        <v>24</v>
      </c>
      <c r="I13" s="12" t="n">
        <v>332</v>
      </c>
      <c r="J13" s="12" t="n">
        <v>321</v>
      </c>
      <c r="K13" s="12" t="n">
        <v>653</v>
      </c>
      <c r="L13" s="9" t="s">
        <v>70</v>
      </c>
      <c r="M13" s="9" t="n">
        <v>16</v>
      </c>
      <c r="N13" s="14" t="n">
        <f aca="false">+I13/K13</f>
        <v>0.508422664624809</v>
      </c>
      <c r="O13" s="15" t="n">
        <f aca="false">1-N13</f>
        <v>0.491577335375191</v>
      </c>
      <c r="P13" s="16" t="n">
        <f aca="false">N13*M13</f>
        <v>8.13476263399694</v>
      </c>
      <c r="Q13" s="16" t="n">
        <f aca="false">O13*M13</f>
        <v>7.86523736600306</v>
      </c>
      <c r="R13" s="17" t="s">
        <v>25</v>
      </c>
    </row>
    <row r="14" customFormat="false" ht="21" hidden="false" customHeight="true" outlineLevel="0" collapsed="false">
      <c r="A14" s="2"/>
      <c r="B14" s="9" t="s">
        <v>81</v>
      </c>
      <c r="C14" s="19" t="n">
        <v>488</v>
      </c>
      <c r="D14" s="29" t="s">
        <v>33</v>
      </c>
      <c r="E14" s="29" t="s">
        <v>22</v>
      </c>
      <c r="F14" s="28"/>
      <c r="G14" s="9" t="s">
        <v>81</v>
      </c>
      <c r="H14" s="10" t="s">
        <v>24</v>
      </c>
      <c r="I14" s="12" t="n">
        <v>229</v>
      </c>
      <c r="J14" s="12" t="n">
        <v>235</v>
      </c>
      <c r="K14" s="12" t="n">
        <v>464</v>
      </c>
      <c r="L14" s="9" t="s">
        <v>35</v>
      </c>
      <c r="M14" s="9" t="n">
        <v>14</v>
      </c>
      <c r="N14" s="14" t="n">
        <f aca="false">+I14/K14</f>
        <v>0.493534482758621</v>
      </c>
      <c r="O14" s="15" t="n">
        <f aca="false">1-N14</f>
        <v>0.506465517241379</v>
      </c>
      <c r="P14" s="16" t="n">
        <f aca="false">N14*M14</f>
        <v>6.90948275862069</v>
      </c>
      <c r="Q14" s="16" t="n">
        <f aca="false">O14*M14</f>
        <v>7.09051724137931</v>
      </c>
      <c r="R14" s="17" t="s">
        <v>25</v>
      </c>
    </row>
    <row r="15" customFormat="false" ht="24.75" hidden="false" customHeight="true" outlineLevel="0" collapsed="false">
      <c r="A15" s="30" t="s">
        <v>82</v>
      </c>
      <c r="B15" s="9" t="s">
        <v>83</v>
      </c>
      <c r="C15" s="19" t="n">
        <v>1987</v>
      </c>
      <c r="D15" s="29" t="s">
        <v>67</v>
      </c>
      <c r="E15" s="29" t="s">
        <v>22</v>
      </c>
      <c r="F15" s="28"/>
      <c r="G15" s="9" t="s">
        <v>83</v>
      </c>
      <c r="H15" s="10" t="s">
        <v>24</v>
      </c>
      <c r="I15" s="12" t="n">
        <v>1181</v>
      </c>
      <c r="J15" s="12" t="n">
        <v>700</v>
      </c>
      <c r="K15" s="12" t="n">
        <v>1881</v>
      </c>
      <c r="L15" s="9" t="s">
        <v>49</v>
      </c>
      <c r="M15" s="9" t="n">
        <v>20</v>
      </c>
      <c r="N15" s="14" t="n">
        <f aca="false">+I15/K15</f>
        <v>0.627857522594365</v>
      </c>
      <c r="O15" s="15" t="n">
        <f aca="false">1-N15</f>
        <v>0.372142477405635</v>
      </c>
      <c r="P15" s="16" t="n">
        <f aca="false">N15*M15</f>
        <v>12.5571504518873</v>
      </c>
      <c r="Q15" s="16" t="n">
        <f aca="false">O15*M15</f>
        <v>7.44284954811271</v>
      </c>
      <c r="R15" s="17" t="s">
        <v>25</v>
      </c>
    </row>
    <row r="16" customFormat="false" ht="21" hidden="false" customHeight="true" outlineLevel="0" collapsed="false">
      <c r="A16" s="30"/>
      <c r="B16" s="9" t="s">
        <v>84</v>
      </c>
      <c r="C16" s="19" t="n">
        <v>941</v>
      </c>
      <c r="D16" s="29" t="s">
        <v>67</v>
      </c>
      <c r="E16" s="29" t="s">
        <v>22</v>
      </c>
      <c r="F16" s="28"/>
      <c r="G16" s="9" t="s">
        <v>84</v>
      </c>
      <c r="H16" s="29" t="s">
        <v>24</v>
      </c>
      <c r="I16" s="12" t="n">
        <v>743</v>
      </c>
      <c r="J16" s="12" t="n">
        <v>179</v>
      </c>
      <c r="K16" s="12" t="n">
        <v>922</v>
      </c>
      <c r="L16" s="9" t="s">
        <v>49</v>
      </c>
      <c r="M16" s="9" t="n">
        <v>20</v>
      </c>
      <c r="N16" s="31" t="n">
        <f aca="false">+I16/K16</f>
        <v>0.8058568329718</v>
      </c>
      <c r="O16" s="32" t="n">
        <f aca="false">1-N16</f>
        <v>0.1941431670282</v>
      </c>
      <c r="P16" s="16" t="n">
        <f aca="false">N16*M16</f>
        <v>16.117136659436</v>
      </c>
      <c r="Q16" s="16" t="n">
        <f aca="false">O16*M16</f>
        <v>3.88286334056399</v>
      </c>
      <c r="R16" s="17" t="s">
        <v>25</v>
      </c>
    </row>
    <row r="17" customFormat="false" ht="21" hidden="false" customHeight="true" outlineLevel="0" collapsed="false">
      <c r="A17" s="30"/>
      <c r="B17" s="9" t="s">
        <v>85</v>
      </c>
      <c r="C17" s="19" t="n">
        <v>1046</v>
      </c>
      <c r="D17" s="29" t="s">
        <v>67</v>
      </c>
      <c r="E17" s="29" t="s">
        <v>22</v>
      </c>
      <c r="F17" s="33"/>
      <c r="G17" s="9" t="s">
        <v>85</v>
      </c>
      <c r="H17" s="29" t="s">
        <v>24</v>
      </c>
      <c r="I17" s="12" t="n">
        <v>438</v>
      </c>
      <c r="J17" s="12" t="n">
        <v>521</v>
      </c>
      <c r="K17" s="12" t="n">
        <v>959</v>
      </c>
      <c r="L17" s="9" t="s">
        <v>49</v>
      </c>
      <c r="M17" s="9" t="n">
        <v>20</v>
      </c>
      <c r="N17" s="31" t="n">
        <f aca="false">+I17/K17</f>
        <v>0.456725755995829</v>
      </c>
      <c r="O17" s="32" t="n">
        <f aca="false">1-N17</f>
        <v>0.543274244004171</v>
      </c>
      <c r="P17" s="34" t="n">
        <f aca="false">N17*M17</f>
        <v>9.13451511991658</v>
      </c>
      <c r="Q17" s="34" t="n">
        <f aca="false">O17*M17</f>
        <v>10.8654848800834</v>
      </c>
      <c r="R17" s="12" t="s">
        <v>25</v>
      </c>
    </row>
    <row r="18" customFormat="false" ht="21" hidden="false" customHeight="true" outlineLevel="0" collapsed="false">
      <c r="A18" s="30"/>
      <c r="B18" s="9" t="s">
        <v>86</v>
      </c>
      <c r="C18" s="9" t="n">
        <v>495</v>
      </c>
      <c r="D18" s="29" t="s">
        <v>33</v>
      </c>
      <c r="E18" s="29" t="s">
        <v>22</v>
      </c>
      <c r="G18" s="9" t="s">
        <v>86</v>
      </c>
      <c r="H18" s="10" t="s">
        <v>24</v>
      </c>
      <c r="I18" s="12" t="n">
        <v>121</v>
      </c>
      <c r="J18" s="12" t="n">
        <v>384</v>
      </c>
      <c r="K18" s="12" t="n">
        <f aca="false">I18+J18</f>
        <v>505</v>
      </c>
      <c r="L18" s="9" t="s">
        <v>35</v>
      </c>
      <c r="M18" s="9" t="n">
        <v>14</v>
      </c>
      <c r="N18" s="14" t="n">
        <f aca="false">+I18/K18</f>
        <v>0.23960396039604</v>
      </c>
      <c r="O18" s="15" t="n">
        <f aca="false">1-N18</f>
        <v>0.76039603960396</v>
      </c>
      <c r="P18" s="16" t="n">
        <f aca="false">N18*M18</f>
        <v>3.35445544554455</v>
      </c>
      <c r="Q18" s="16" t="n">
        <f aca="false">O18*M18</f>
        <v>10.6455445544554</v>
      </c>
      <c r="R18" s="17" t="s">
        <v>25</v>
      </c>
    </row>
    <row r="19" customFormat="false" ht="12.75" hidden="false" customHeight="true" outlineLevel="0" collapsed="false">
      <c r="A19" s="35"/>
      <c r="B19" s="36"/>
      <c r="C19" s="36"/>
      <c r="D19" s="36"/>
      <c r="E19" s="36"/>
    </row>
    <row r="20" customFormat="false" ht="21" hidden="false" customHeight="true" outlineLevel="0" collapsed="false">
      <c r="A20" s="2" t="s">
        <v>87</v>
      </c>
      <c r="B20" s="19" t="s">
        <v>88</v>
      </c>
      <c r="C20" s="19" t="n">
        <v>247</v>
      </c>
      <c r="D20" s="10" t="s">
        <v>33</v>
      </c>
      <c r="E20" s="29" t="s">
        <v>22</v>
      </c>
      <c r="G20" s="19" t="s">
        <v>88</v>
      </c>
      <c r="H20" s="10" t="s">
        <v>24</v>
      </c>
      <c r="I20" s="12" t="n">
        <v>85</v>
      </c>
      <c r="J20" s="12" t="n">
        <v>125</v>
      </c>
      <c r="K20" s="12" t="n">
        <v>210</v>
      </c>
      <c r="L20" s="9" t="s">
        <v>35</v>
      </c>
      <c r="M20" s="9" t="n">
        <v>14</v>
      </c>
      <c r="N20" s="14" t="n">
        <f aca="false">+I20/K20</f>
        <v>0.404761904761905</v>
      </c>
      <c r="O20" s="15" t="n">
        <f aca="false">1-N20</f>
        <v>0.595238095238095</v>
      </c>
      <c r="P20" s="16" t="n">
        <f aca="false">N20*M20</f>
        <v>5.66666666666667</v>
      </c>
      <c r="Q20" s="16" t="n">
        <f aca="false">O20*M20</f>
        <v>8.33333333333333</v>
      </c>
      <c r="R20" s="17" t="s">
        <v>25</v>
      </c>
    </row>
    <row r="21" customFormat="false" ht="21" hidden="false" customHeight="true" outlineLevel="0" collapsed="false">
      <c r="A21" s="2"/>
      <c r="B21" s="9" t="s">
        <v>89</v>
      </c>
      <c r="C21" s="19" t="n">
        <v>216</v>
      </c>
      <c r="D21" s="29" t="s">
        <v>33</v>
      </c>
      <c r="E21" s="29" t="s">
        <v>22</v>
      </c>
      <c r="G21" s="9" t="s">
        <v>89</v>
      </c>
      <c r="H21" s="10" t="s">
        <v>24</v>
      </c>
      <c r="I21" s="12" t="n">
        <v>65</v>
      </c>
      <c r="J21" s="12" t="n">
        <v>109</v>
      </c>
      <c r="K21" s="12" t="n">
        <v>174</v>
      </c>
      <c r="L21" s="9" t="s">
        <v>43</v>
      </c>
      <c r="M21" s="9" t="n">
        <v>10</v>
      </c>
      <c r="N21" s="14" t="n">
        <f aca="false">+I21/K21</f>
        <v>0.373563218390805</v>
      </c>
      <c r="O21" s="15" t="n">
        <f aca="false">1-N21</f>
        <v>0.626436781609195</v>
      </c>
      <c r="P21" s="16" t="n">
        <f aca="false">N21*M21</f>
        <v>3.73563218390805</v>
      </c>
      <c r="Q21" s="16" t="n">
        <f aca="false">O21*M21</f>
        <v>6.26436781609195</v>
      </c>
      <c r="R21" s="17" t="s">
        <v>25</v>
      </c>
    </row>
    <row r="22" customFormat="false" ht="21" hidden="false" customHeight="true" outlineLevel="0" collapsed="false">
      <c r="A22" s="2"/>
      <c r="B22" s="9" t="s">
        <v>90</v>
      </c>
      <c r="C22" s="19" t="n">
        <v>281</v>
      </c>
      <c r="D22" s="10" t="s">
        <v>33</v>
      </c>
      <c r="E22" s="29" t="s">
        <v>22</v>
      </c>
      <c r="G22" s="9" t="s">
        <v>90</v>
      </c>
      <c r="H22" s="10" t="s">
        <v>24</v>
      </c>
      <c r="I22" s="12" t="n">
        <v>127</v>
      </c>
      <c r="J22" s="12" t="n">
        <v>115</v>
      </c>
      <c r="K22" s="12" t="n">
        <v>242</v>
      </c>
      <c r="L22" s="9" t="s">
        <v>35</v>
      </c>
      <c r="M22" s="9" t="n">
        <v>14</v>
      </c>
      <c r="N22" s="14" t="n">
        <f aca="false">+I22/K22</f>
        <v>0.524793388429752</v>
      </c>
      <c r="O22" s="15" t="n">
        <f aca="false">1-N22</f>
        <v>0.475206611570248</v>
      </c>
      <c r="P22" s="16" t="n">
        <f aca="false">N22*M22</f>
        <v>7.34710743801653</v>
      </c>
      <c r="Q22" s="16" t="n">
        <f aca="false">O22*M22</f>
        <v>6.65289256198347</v>
      </c>
      <c r="R22" s="17" t="s">
        <v>25</v>
      </c>
    </row>
    <row r="23" customFormat="false" ht="21" hidden="false" customHeight="true" outlineLevel="0" collapsed="false">
      <c r="A23" s="2"/>
      <c r="B23" s="19" t="s">
        <v>91</v>
      </c>
      <c r="C23" s="19" t="n">
        <v>359</v>
      </c>
      <c r="D23" s="10" t="s">
        <v>33</v>
      </c>
      <c r="E23" s="29" t="s">
        <v>22</v>
      </c>
      <c r="G23" s="19" t="s">
        <v>91</v>
      </c>
      <c r="H23" s="10" t="s">
        <v>24</v>
      </c>
      <c r="I23" s="12" t="n">
        <v>215</v>
      </c>
      <c r="J23" s="12" t="n">
        <v>69</v>
      </c>
      <c r="K23" s="37" t="n">
        <v>284</v>
      </c>
      <c r="L23" s="9" t="s">
        <v>35</v>
      </c>
      <c r="M23" s="9" t="n">
        <v>14</v>
      </c>
      <c r="N23" s="14" t="n">
        <f aca="false">+I23/K23</f>
        <v>0.757042253521127</v>
      </c>
      <c r="O23" s="15" t="n">
        <f aca="false">1-N23</f>
        <v>0.242957746478873</v>
      </c>
      <c r="P23" s="16" t="n">
        <f aca="false">N23*M23</f>
        <v>10.5985915492958</v>
      </c>
      <c r="Q23" s="16" t="n">
        <f aca="false">O23*M23</f>
        <v>3.40140845070423</v>
      </c>
      <c r="R23" s="17" t="s">
        <v>25</v>
      </c>
    </row>
    <row r="24" customFormat="false" ht="9.75" hidden="false" customHeight="true" outlineLevel="0" collapsed="false">
      <c r="A24" s="35"/>
      <c r="B24" s="38"/>
      <c r="C24" s="38"/>
      <c r="D24" s="38"/>
      <c r="E24" s="38"/>
      <c r="P24" s="1"/>
      <c r="Q24" s="1"/>
    </row>
    <row r="25" customFormat="false" ht="21" hidden="false" customHeight="true" outlineLevel="0" collapsed="false">
      <c r="A25" s="2" t="s">
        <v>92</v>
      </c>
      <c r="B25" s="19" t="s">
        <v>93</v>
      </c>
      <c r="C25" s="9" t="n">
        <v>61</v>
      </c>
      <c r="D25" s="10" t="s">
        <v>94</v>
      </c>
      <c r="E25" s="29" t="s">
        <v>34</v>
      </c>
      <c r="G25" s="19" t="s">
        <v>93</v>
      </c>
      <c r="H25" s="29" t="s">
        <v>34</v>
      </c>
      <c r="I25" s="12" t="n">
        <v>31</v>
      </c>
      <c r="J25" s="12" t="n">
        <v>21</v>
      </c>
      <c r="K25" s="37" t="n">
        <v>52</v>
      </c>
      <c r="L25" s="39" t="s">
        <v>54</v>
      </c>
      <c r="M25" s="9" t="n">
        <v>12</v>
      </c>
      <c r="N25" s="14" t="n">
        <f aca="false">+I25/K25</f>
        <v>0.596153846153846</v>
      </c>
      <c r="O25" s="15" t="n">
        <f aca="false">1-N25</f>
        <v>0.403846153846154</v>
      </c>
      <c r="P25" s="16" t="n">
        <f aca="false">N25*M25</f>
        <v>7.15384615384615</v>
      </c>
      <c r="Q25" s="16" t="n">
        <f aca="false">O25*M25</f>
        <v>4.84615384615385</v>
      </c>
      <c r="R25" s="17" t="s">
        <v>25</v>
      </c>
    </row>
    <row r="26" customFormat="false" ht="21" hidden="false" customHeight="true" outlineLevel="0" collapsed="false">
      <c r="A26" s="2"/>
      <c r="B26" s="19" t="s">
        <v>95</v>
      </c>
      <c r="C26" s="9" t="n">
        <v>56</v>
      </c>
      <c r="D26" s="10" t="s">
        <v>94</v>
      </c>
      <c r="E26" s="29" t="s">
        <v>34</v>
      </c>
      <c r="G26" s="19" t="s">
        <v>95</v>
      </c>
      <c r="H26" s="29" t="s">
        <v>34</v>
      </c>
      <c r="I26" s="12" t="n">
        <v>34</v>
      </c>
      <c r="J26" s="12" t="n">
        <v>23</v>
      </c>
      <c r="K26" s="37" t="n">
        <v>57</v>
      </c>
      <c r="L26" s="39" t="s">
        <v>54</v>
      </c>
      <c r="M26" s="9" t="n">
        <v>12</v>
      </c>
      <c r="N26" s="14" t="n">
        <f aca="false">+I26/K26</f>
        <v>0.596491228070175</v>
      </c>
      <c r="O26" s="15" t="n">
        <f aca="false">1-N26</f>
        <v>0.403508771929825</v>
      </c>
      <c r="P26" s="16" t="n">
        <f aca="false">N26*M26</f>
        <v>7.1578947368421</v>
      </c>
      <c r="Q26" s="16" t="n">
        <f aca="false">O26*M26</f>
        <v>4.8421052631579</v>
      </c>
      <c r="R26" s="17" t="s">
        <v>25</v>
      </c>
    </row>
    <row r="27" customFormat="false" ht="21" hidden="false" customHeight="true" outlineLevel="0" collapsed="false">
      <c r="A27" s="2"/>
      <c r="B27" s="19" t="s">
        <v>96</v>
      </c>
      <c r="C27" s="9" t="n">
        <v>67</v>
      </c>
      <c r="D27" s="10" t="s">
        <v>94</v>
      </c>
      <c r="E27" s="29" t="s">
        <v>34</v>
      </c>
      <c r="G27" s="19" t="s">
        <v>96</v>
      </c>
      <c r="H27" s="29" t="s">
        <v>34</v>
      </c>
      <c r="I27" s="12" t="n">
        <v>20</v>
      </c>
      <c r="J27" s="12" t="n">
        <v>12</v>
      </c>
      <c r="K27" s="37" t="n">
        <v>32</v>
      </c>
      <c r="L27" s="39" t="s">
        <v>54</v>
      </c>
      <c r="M27" s="9" t="n">
        <v>12</v>
      </c>
      <c r="N27" s="14" t="n">
        <f aca="false">+I27/K27</f>
        <v>0.625</v>
      </c>
      <c r="O27" s="15" t="n">
        <f aca="false">1-N27</f>
        <v>0.375</v>
      </c>
      <c r="P27" s="16" t="n">
        <f aca="false">N27*M27</f>
        <v>7.5</v>
      </c>
      <c r="Q27" s="16" t="n">
        <f aca="false">O27*M27</f>
        <v>4.5</v>
      </c>
      <c r="R27" s="37" t="s">
        <v>25</v>
      </c>
    </row>
    <row r="28" customFormat="false" ht="12" hidden="false" customHeight="true" outlineLevel="0" collapsed="false">
      <c r="A28" s="35"/>
      <c r="B28" s="38"/>
      <c r="C28" s="38"/>
      <c r="D28" s="38"/>
      <c r="E28" s="38"/>
      <c r="P28" s="1"/>
      <c r="Q28" s="1"/>
    </row>
    <row r="29" customFormat="false" ht="21" hidden="false" customHeight="true" outlineLevel="0" collapsed="false">
      <c r="A29" s="2" t="s">
        <v>97</v>
      </c>
      <c r="B29" s="19" t="s">
        <v>98</v>
      </c>
      <c r="C29" s="10" t="n">
        <v>81</v>
      </c>
      <c r="D29" s="29" t="s">
        <v>94</v>
      </c>
      <c r="E29" s="29" t="s">
        <v>34</v>
      </c>
      <c r="G29" s="19" t="s">
        <v>98</v>
      </c>
      <c r="H29" s="40" t="s">
        <v>22</v>
      </c>
      <c r="I29" s="12" t="n">
        <v>45</v>
      </c>
      <c r="J29" s="12" t="n">
        <v>26</v>
      </c>
      <c r="K29" s="12" t="n">
        <v>71</v>
      </c>
      <c r="L29" s="39" t="s">
        <v>54</v>
      </c>
      <c r="M29" s="9" t="n">
        <v>12</v>
      </c>
      <c r="N29" s="14" t="n">
        <f aca="false">+I29/K29</f>
        <v>0.633802816901409</v>
      </c>
      <c r="O29" s="15" t="n">
        <f aca="false">1-N29</f>
        <v>0.366197183098592</v>
      </c>
      <c r="P29" s="16" t="n">
        <f aca="false">N29*M29</f>
        <v>7.6056338028169</v>
      </c>
      <c r="Q29" s="16" t="n">
        <f aca="false">O29*M29</f>
        <v>4.3943661971831</v>
      </c>
      <c r="R29" s="17" t="s">
        <v>25</v>
      </c>
    </row>
    <row r="30" customFormat="false" ht="26.25" hidden="false" customHeight="true" outlineLevel="0" collapsed="false">
      <c r="A30" s="2" t="s">
        <v>99</v>
      </c>
      <c r="B30" s="19" t="s">
        <v>100</v>
      </c>
      <c r="C30" s="19" t="n">
        <v>156</v>
      </c>
      <c r="D30" s="10" t="s">
        <v>94</v>
      </c>
      <c r="E30" s="29" t="s">
        <v>34</v>
      </c>
      <c r="G30" s="19" t="s">
        <v>100</v>
      </c>
      <c r="H30" s="29" t="s">
        <v>34</v>
      </c>
      <c r="I30" s="12" t="n">
        <v>117</v>
      </c>
      <c r="J30" s="12" t="n">
        <v>37</v>
      </c>
      <c r="K30" s="12" t="n">
        <v>154</v>
      </c>
      <c r="L30" s="9" t="s">
        <v>54</v>
      </c>
      <c r="M30" s="9" t="n">
        <v>12</v>
      </c>
      <c r="N30" s="14" t="n">
        <f aca="false">+I30/K30</f>
        <v>0.75974025974026</v>
      </c>
      <c r="O30" s="15" t="n">
        <f aca="false">1-N30</f>
        <v>0.24025974025974</v>
      </c>
      <c r="P30" s="16" t="n">
        <f aca="false">N30*M30</f>
        <v>9.11688311688312</v>
      </c>
      <c r="Q30" s="16" t="n">
        <f aca="false">O30*M30</f>
        <v>2.88311688311688</v>
      </c>
      <c r="R30" s="17" t="s">
        <v>25</v>
      </c>
    </row>
    <row r="31" customFormat="false" ht="14.25" hidden="false" customHeight="true" outlineLevel="0" collapsed="false">
      <c r="A31" s="35"/>
      <c r="B31" s="38"/>
      <c r="C31" s="38"/>
      <c r="D31" s="38"/>
      <c r="E31" s="38"/>
      <c r="I31" s="41"/>
      <c r="J31" s="41"/>
      <c r="K31" s="41"/>
      <c r="P31" s="1"/>
      <c r="Q31" s="1"/>
    </row>
    <row r="32" customFormat="false" ht="21" hidden="false" customHeight="true" outlineLevel="0" collapsed="false">
      <c r="A32" s="2" t="s">
        <v>101</v>
      </c>
      <c r="B32" s="19" t="s">
        <v>102</v>
      </c>
      <c r="C32" s="19" t="n">
        <v>414</v>
      </c>
      <c r="D32" s="10" t="s">
        <v>33</v>
      </c>
      <c r="E32" s="29" t="s">
        <v>22</v>
      </c>
      <c r="G32" s="19" t="s">
        <v>102</v>
      </c>
      <c r="H32" s="29" t="s">
        <v>22</v>
      </c>
      <c r="I32" s="12" t="n">
        <v>340</v>
      </c>
      <c r="J32" s="12" t="n">
        <v>72</v>
      </c>
      <c r="K32" s="12" t="n">
        <v>412</v>
      </c>
      <c r="L32" s="9" t="s">
        <v>35</v>
      </c>
      <c r="M32" s="9" t="n">
        <v>14</v>
      </c>
      <c r="N32" s="14" t="n">
        <f aca="false">+I32/K32</f>
        <v>0.825242718446602</v>
      </c>
      <c r="O32" s="15" t="n">
        <f aca="false">1-N32</f>
        <v>0.174757281553398</v>
      </c>
      <c r="P32" s="16" t="n">
        <f aca="false">N32*M32</f>
        <v>11.5533980582524</v>
      </c>
      <c r="Q32" s="16" t="n">
        <f aca="false">O32*M32</f>
        <v>2.44660194174757</v>
      </c>
      <c r="R32" s="17" t="s">
        <v>25</v>
      </c>
    </row>
    <row r="33" customFormat="false" ht="21" hidden="false" customHeight="true" outlineLevel="0" collapsed="false">
      <c r="A33" s="2"/>
      <c r="B33" s="19" t="s">
        <v>103</v>
      </c>
      <c r="C33" s="19" t="n">
        <v>791</v>
      </c>
      <c r="D33" s="10" t="s">
        <v>67</v>
      </c>
      <c r="E33" s="29" t="s">
        <v>22</v>
      </c>
      <c r="G33" s="19" t="s">
        <v>103</v>
      </c>
      <c r="H33" s="29" t="s">
        <v>22</v>
      </c>
      <c r="I33" s="12" t="n">
        <v>574</v>
      </c>
      <c r="J33" s="12" t="n">
        <v>100</v>
      </c>
      <c r="K33" s="37" t="n">
        <v>674</v>
      </c>
      <c r="L33" s="9" t="s">
        <v>70</v>
      </c>
      <c r="M33" s="9" t="n">
        <v>16</v>
      </c>
      <c r="N33" s="14" t="n">
        <f aca="false">+I33/K33</f>
        <v>0.851632047477745</v>
      </c>
      <c r="O33" s="15" t="n">
        <f aca="false">1-N33</f>
        <v>0.148367952522255</v>
      </c>
      <c r="P33" s="16" t="n">
        <f aca="false">N33*M33</f>
        <v>13.6261127596439</v>
      </c>
      <c r="Q33" s="16" t="n">
        <f aca="false">O33*M33</f>
        <v>2.37388724035608</v>
      </c>
      <c r="R33" s="17" t="s">
        <v>25</v>
      </c>
    </row>
    <row r="34" customFormat="false" ht="21" hidden="false" customHeight="true" outlineLevel="0" collapsed="false">
      <c r="A34" s="2"/>
      <c r="B34" s="19" t="s">
        <v>104</v>
      </c>
      <c r="C34" s="19" t="n">
        <v>525</v>
      </c>
      <c r="D34" s="10" t="s">
        <v>105</v>
      </c>
      <c r="E34" s="29" t="s">
        <v>22</v>
      </c>
      <c r="G34" s="19" t="s">
        <v>104</v>
      </c>
      <c r="H34" s="29" t="s">
        <v>22</v>
      </c>
      <c r="I34" s="12" t="n">
        <v>430</v>
      </c>
      <c r="J34" s="12" t="n">
        <v>68</v>
      </c>
      <c r="K34" s="12" t="n">
        <v>498</v>
      </c>
      <c r="L34" s="9" t="s">
        <v>35</v>
      </c>
      <c r="M34" s="9" t="n">
        <v>14</v>
      </c>
      <c r="N34" s="14" t="n">
        <f aca="false">+I34/K34</f>
        <v>0.863453815261044</v>
      </c>
      <c r="O34" s="15" t="n">
        <f aca="false">1-N34</f>
        <v>0.136546184738956</v>
      </c>
      <c r="P34" s="16" t="n">
        <f aca="false">N34*M34</f>
        <v>12.0883534136546</v>
      </c>
      <c r="Q34" s="16" t="n">
        <f aca="false">O34*M34</f>
        <v>1.91164658634538</v>
      </c>
      <c r="R34" s="17" t="s">
        <v>25</v>
      </c>
    </row>
    <row r="35" customFormat="false" ht="21" hidden="false" customHeight="true" outlineLevel="0" collapsed="false">
      <c r="A35" s="2"/>
      <c r="B35" s="19" t="s">
        <v>106</v>
      </c>
      <c r="C35" s="19" t="n">
        <v>793</v>
      </c>
      <c r="D35" s="10" t="s">
        <v>67</v>
      </c>
      <c r="E35" s="29" t="s">
        <v>22</v>
      </c>
      <c r="G35" s="19" t="s">
        <v>106</v>
      </c>
      <c r="H35" s="29" t="s">
        <v>22</v>
      </c>
      <c r="I35" s="12" t="n">
        <v>584</v>
      </c>
      <c r="J35" s="12" t="n">
        <v>116</v>
      </c>
      <c r="K35" s="12" t="n">
        <v>702</v>
      </c>
      <c r="L35" s="9" t="s">
        <v>49</v>
      </c>
      <c r="M35" s="9" t="n">
        <v>20</v>
      </c>
      <c r="N35" s="14" t="n">
        <f aca="false">+I35/K35</f>
        <v>0.831908831908832</v>
      </c>
      <c r="O35" s="15" t="n">
        <f aca="false">1-N35</f>
        <v>0.168091168091168</v>
      </c>
      <c r="P35" s="16" t="n">
        <f aca="false">N35*M35</f>
        <v>16.6381766381766</v>
      </c>
      <c r="Q35" s="16" t="n">
        <f aca="false">O35*M35</f>
        <v>3.36182336182336</v>
      </c>
      <c r="R35" s="17" t="s">
        <v>25</v>
      </c>
    </row>
    <row r="36" customFormat="false" ht="21" hidden="false" customHeight="true" outlineLevel="0" collapsed="false">
      <c r="A36" s="2"/>
      <c r="B36" s="19" t="s">
        <v>107</v>
      </c>
      <c r="C36" s="19" t="n">
        <v>565</v>
      </c>
      <c r="D36" s="10" t="s">
        <v>77</v>
      </c>
      <c r="E36" s="29" t="s">
        <v>22</v>
      </c>
      <c r="G36" s="19" t="s">
        <v>107</v>
      </c>
      <c r="H36" s="29" t="s">
        <v>22</v>
      </c>
      <c r="I36" s="12" t="n">
        <v>430</v>
      </c>
      <c r="J36" s="12" t="n">
        <v>55</v>
      </c>
      <c r="K36" s="12" t="n">
        <v>485</v>
      </c>
      <c r="L36" s="9" t="s">
        <v>35</v>
      </c>
      <c r="M36" s="9" t="n">
        <v>14</v>
      </c>
      <c r="N36" s="14" t="n">
        <f aca="false">+I36/K36</f>
        <v>0.88659793814433</v>
      </c>
      <c r="O36" s="15" t="n">
        <f aca="false">1-N36</f>
        <v>0.11340206185567</v>
      </c>
      <c r="P36" s="16" t="n">
        <f aca="false">N36*M36</f>
        <v>12.4123711340206</v>
      </c>
      <c r="Q36" s="16" t="n">
        <f aca="false">O36*M36</f>
        <v>1.58762886597938</v>
      </c>
      <c r="R36" s="17" t="s">
        <v>25</v>
      </c>
    </row>
    <row r="37" customFormat="false" ht="21" hidden="false" customHeight="true" outlineLevel="0" collapsed="false">
      <c r="A37" s="2"/>
      <c r="B37" s="19" t="s">
        <v>108</v>
      </c>
      <c r="C37" s="19" t="n">
        <v>515</v>
      </c>
      <c r="D37" s="10" t="s">
        <v>105</v>
      </c>
      <c r="E37" s="29" t="s">
        <v>22</v>
      </c>
      <c r="G37" s="19" t="s">
        <v>108</v>
      </c>
      <c r="H37" s="29" t="s">
        <v>22</v>
      </c>
      <c r="I37" s="12" t="n">
        <v>399</v>
      </c>
      <c r="J37" s="12" t="n">
        <v>68</v>
      </c>
      <c r="K37" s="12" t="n">
        <v>467</v>
      </c>
      <c r="L37" s="9" t="s">
        <v>35</v>
      </c>
      <c r="M37" s="9" t="n">
        <v>14</v>
      </c>
      <c r="N37" s="14" t="n">
        <f aca="false">+I37/K37</f>
        <v>0.854389721627409</v>
      </c>
      <c r="O37" s="15" t="n">
        <f aca="false">1-N37</f>
        <v>0.145610278372591</v>
      </c>
      <c r="P37" s="16" t="n">
        <f aca="false">N37*M37</f>
        <v>11.9614561027837</v>
      </c>
      <c r="Q37" s="16" t="n">
        <f aca="false">O37*M37</f>
        <v>2.03854389721627</v>
      </c>
      <c r="R37" s="17" t="s">
        <v>25</v>
      </c>
    </row>
    <row r="38" customFormat="false" ht="21" hidden="false" customHeight="true" outlineLevel="0" collapsed="false">
      <c r="A38" s="2"/>
      <c r="B38" s="19" t="s">
        <v>109</v>
      </c>
      <c r="C38" s="19" t="n">
        <v>679</v>
      </c>
      <c r="D38" s="10" t="s">
        <v>77</v>
      </c>
      <c r="E38" s="29" t="s">
        <v>22</v>
      </c>
      <c r="G38" s="19" t="s">
        <v>109</v>
      </c>
      <c r="H38" s="29" t="s">
        <v>22</v>
      </c>
      <c r="I38" s="12" t="n">
        <v>516</v>
      </c>
      <c r="J38" s="12" t="n">
        <v>106</v>
      </c>
      <c r="K38" s="12" t="n">
        <v>622</v>
      </c>
      <c r="L38" s="9" t="s">
        <v>70</v>
      </c>
      <c r="M38" s="9" t="n">
        <v>16</v>
      </c>
      <c r="N38" s="14" t="n">
        <f aca="false">+I38/K38</f>
        <v>0.829581993569132</v>
      </c>
      <c r="O38" s="15" t="n">
        <f aca="false">1-N38</f>
        <v>0.170418006430868</v>
      </c>
      <c r="P38" s="16" t="n">
        <f aca="false">N38*M38</f>
        <v>13.2733118971061</v>
      </c>
      <c r="Q38" s="16" t="n">
        <f aca="false">O38*M38</f>
        <v>2.72668810289389</v>
      </c>
      <c r="R38" s="17" t="s">
        <v>25</v>
      </c>
    </row>
    <row r="39" customFormat="false" ht="21" hidden="false" customHeight="true" outlineLevel="0" collapsed="false">
      <c r="A39" s="2"/>
      <c r="B39" s="19" t="s">
        <v>110</v>
      </c>
      <c r="C39" s="19" t="n">
        <v>582</v>
      </c>
      <c r="D39" s="10" t="s">
        <v>77</v>
      </c>
      <c r="E39" s="29" t="s">
        <v>22</v>
      </c>
      <c r="G39" s="19" t="s">
        <v>110</v>
      </c>
      <c r="H39" s="29" t="s">
        <v>22</v>
      </c>
      <c r="I39" s="12" t="n">
        <v>481</v>
      </c>
      <c r="J39" s="12" t="n">
        <v>98</v>
      </c>
      <c r="K39" s="12" t="n">
        <v>579</v>
      </c>
      <c r="L39" s="9" t="s">
        <v>70</v>
      </c>
      <c r="M39" s="9" t="n">
        <v>16</v>
      </c>
      <c r="N39" s="14" t="n">
        <f aca="false">+I39/K39</f>
        <v>0.830742659758204</v>
      </c>
      <c r="O39" s="15" t="n">
        <f aca="false">1-N39</f>
        <v>0.169257340241796</v>
      </c>
      <c r="P39" s="16" t="n">
        <f aca="false">N39*M39</f>
        <v>13.2918825561313</v>
      </c>
      <c r="Q39" s="16" t="n">
        <f aca="false">O39*M39</f>
        <v>2.70811744386874</v>
      </c>
      <c r="R39" s="17" t="s">
        <v>25</v>
      </c>
    </row>
    <row r="40" customFormat="false" ht="21" hidden="false" customHeight="true" outlineLevel="0" collapsed="false">
      <c r="A40" s="2"/>
      <c r="B40" s="19" t="s">
        <v>111</v>
      </c>
      <c r="C40" s="19" t="n">
        <v>825</v>
      </c>
      <c r="D40" s="10" t="s">
        <v>67</v>
      </c>
      <c r="E40" s="29" t="s">
        <v>22</v>
      </c>
      <c r="G40" s="19" t="s">
        <v>111</v>
      </c>
      <c r="H40" s="29" t="s">
        <v>22</v>
      </c>
      <c r="I40" s="12" t="n">
        <v>695</v>
      </c>
      <c r="J40" s="12" t="n">
        <v>89</v>
      </c>
      <c r="K40" s="12" t="n">
        <v>784</v>
      </c>
      <c r="L40" s="9" t="s">
        <v>49</v>
      </c>
      <c r="M40" s="9" t="n">
        <v>20</v>
      </c>
      <c r="N40" s="14" t="n">
        <f aca="false">+I40/K40</f>
        <v>0.886479591836735</v>
      </c>
      <c r="O40" s="15" t="n">
        <f aca="false">1-N40</f>
        <v>0.113520408163265</v>
      </c>
      <c r="P40" s="16" t="n">
        <f aca="false">N40*M40</f>
        <v>17.7295918367347</v>
      </c>
      <c r="Q40" s="16" t="n">
        <f aca="false">O40*M40</f>
        <v>2.27040816326531</v>
      </c>
      <c r="R40" s="17" t="s">
        <v>25</v>
      </c>
    </row>
    <row r="41" customFormat="false" ht="21" hidden="false" customHeight="true" outlineLevel="0" collapsed="false">
      <c r="A41" s="2"/>
      <c r="B41" s="19" t="s">
        <v>112</v>
      </c>
      <c r="C41" s="19" t="n">
        <v>479</v>
      </c>
      <c r="D41" s="10" t="s">
        <v>33</v>
      </c>
      <c r="E41" s="29" t="s">
        <v>22</v>
      </c>
      <c r="G41" s="19" t="s">
        <v>112</v>
      </c>
      <c r="H41" s="29" t="s">
        <v>22</v>
      </c>
      <c r="I41" s="12" t="n">
        <v>319</v>
      </c>
      <c r="J41" s="12" t="n">
        <v>59</v>
      </c>
      <c r="K41" s="12" t="n">
        <v>378</v>
      </c>
      <c r="L41" s="9" t="s">
        <v>35</v>
      </c>
      <c r="M41" s="9" t="n">
        <v>14</v>
      </c>
      <c r="N41" s="14" t="n">
        <f aca="false">+I41/K41</f>
        <v>0.843915343915344</v>
      </c>
      <c r="O41" s="15" t="n">
        <f aca="false">1-N41</f>
        <v>0.156084656084656</v>
      </c>
      <c r="P41" s="16" t="n">
        <f aca="false">N41*M41</f>
        <v>11.8148148148148</v>
      </c>
      <c r="Q41" s="16" t="n">
        <f aca="false">O41*M41</f>
        <v>2.18518518518518</v>
      </c>
      <c r="R41" s="17" t="s">
        <v>25</v>
      </c>
    </row>
    <row r="42" customFormat="false" ht="13.5" hidden="false" customHeight="true" outlineLevel="0" collapsed="false">
      <c r="A42" s="35"/>
      <c r="B42" s="38"/>
      <c r="C42" s="38"/>
      <c r="D42" s="38"/>
      <c r="E42" s="38"/>
      <c r="I42" s="41"/>
      <c r="J42" s="41"/>
      <c r="K42" s="41"/>
      <c r="P42" s="1"/>
      <c r="Q42" s="1"/>
    </row>
    <row r="43" customFormat="false" ht="24" hidden="false" customHeight="true" outlineLevel="0" collapsed="false">
      <c r="A43" s="2" t="s">
        <v>113</v>
      </c>
      <c r="B43" s="19" t="s">
        <v>114</v>
      </c>
      <c r="C43" s="19" t="n">
        <v>362</v>
      </c>
      <c r="D43" s="10" t="s">
        <v>33</v>
      </c>
      <c r="E43" s="29" t="s">
        <v>22</v>
      </c>
      <c r="G43" s="19" t="s">
        <v>114</v>
      </c>
      <c r="H43" s="29" t="s">
        <v>22</v>
      </c>
      <c r="I43" s="12" t="n">
        <v>200</v>
      </c>
      <c r="J43" s="12" t="n">
        <v>83</v>
      </c>
      <c r="K43" s="12" t="n">
        <v>283</v>
      </c>
      <c r="L43" s="9" t="s">
        <v>35</v>
      </c>
      <c r="M43" s="9" t="n">
        <v>14</v>
      </c>
      <c r="N43" s="14" t="n">
        <f aca="false">+I43/K43</f>
        <v>0.706713780918728</v>
      </c>
      <c r="O43" s="15" t="n">
        <f aca="false">1-N43</f>
        <v>0.293286219081272</v>
      </c>
      <c r="P43" s="16" t="n">
        <f aca="false">N43*M43</f>
        <v>9.89399293286219</v>
      </c>
      <c r="Q43" s="16" t="n">
        <f aca="false">O43*M43</f>
        <v>4.10600706713781</v>
      </c>
      <c r="R43" s="17" t="s">
        <v>25</v>
      </c>
    </row>
    <row r="44" customFormat="false" ht="28.5" hidden="false" customHeight="true" outlineLevel="0" collapsed="false">
      <c r="A44" s="2"/>
      <c r="B44" s="19" t="s">
        <v>115</v>
      </c>
      <c r="C44" s="19" t="n">
        <v>540</v>
      </c>
      <c r="D44" s="10" t="s">
        <v>77</v>
      </c>
      <c r="E44" s="29" t="s">
        <v>22</v>
      </c>
      <c r="G44" s="19" t="s">
        <v>115</v>
      </c>
      <c r="H44" s="29" t="s">
        <v>22</v>
      </c>
      <c r="I44" s="12" t="n">
        <v>295</v>
      </c>
      <c r="J44" s="12" t="n">
        <v>166</v>
      </c>
      <c r="K44" s="12" t="n">
        <v>461</v>
      </c>
      <c r="L44" s="9" t="s">
        <v>35</v>
      </c>
      <c r="M44" s="9" t="n">
        <v>14</v>
      </c>
      <c r="N44" s="14" t="n">
        <f aca="false">+I44/K44</f>
        <v>0.639913232104121</v>
      </c>
      <c r="O44" s="15" t="n">
        <f aca="false">1-N44</f>
        <v>0.360086767895879</v>
      </c>
      <c r="P44" s="16" t="n">
        <f aca="false">N44*M44</f>
        <v>8.9587852494577</v>
      </c>
      <c r="Q44" s="16" t="n">
        <f aca="false">O44*M44</f>
        <v>5.0412147505423</v>
      </c>
      <c r="R44" s="17" t="s">
        <v>25</v>
      </c>
    </row>
    <row r="45" customFormat="false" ht="27" hidden="false" customHeight="true" outlineLevel="0" collapsed="false">
      <c r="A45" s="2"/>
      <c r="B45" s="19" t="s">
        <v>116</v>
      </c>
      <c r="C45" s="19" t="n">
        <v>323</v>
      </c>
      <c r="D45" s="10" t="s">
        <v>33</v>
      </c>
      <c r="E45" s="29" t="s">
        <v>22</v>
      </c>
      <c r="G45" s="19" t="s">
        <v>116</v>
      </c>
      <c r="H45" s="29" t="s">
        <v>22</v>
      </c>
      <c r="I45" s="12" t="n">
        <v>183</v>
      </c>
      <c r="J45" s="12" t="n">
        <v>73</v>
      </c>
      <c r="K45" s="12" t="n">
        <v>256</v>
      </c>
      <c r="L45" s="9" t="s">
        <v>35</v>
      </c>
      <c r="M45" s="9" t="n">
        <v>14</v>
      </c>
      <c r="N45" s="14" t="n">
        <f aca="false">+I45/K45</f>
        <v>0.71484375</v>
      </c>
      <c r="O45" s="15" t="n">
        <f aca="false">1-N45</f>
        <v>0.28515625</v>
      </c>
      <c r="P45" s="16" t="n">
        <f aca="false">N45*M45</f>
        <v>10.0078125</v>
      </c>
      <c r="Q45" s="16" t="n">
        <f aca="false">O45*M45</f>
        <v>3.9921875</v>
      </c>
      <c r="R45" s="17" t="s">
        <v>25</v>
      </c>
    </row>
    <row r="46" customFormat="false" ht="21" hidden="false" customHeight="true" outlineLevel="0" collapsed="false">
      <c r="A46" s="2"/>
      <c r="B46" s="19" t="s">
        <v>117</v>
      </c>
      <c r="C46" s="19" t="n">
        <v>230</v>
      </c>
      <c r="D46" s="10" t="s">
        <v>33</v>
      </c>
      <c r="E46" s="29" t="s">
        <v>22</v>
      </c>
      <c r="G46" s="19" t="s">
        <v>117</v>
      </c>
      <c r="H46" s="29" t="s">
        <v>22</v>
      </c>
      <c r="I46" s="12" t="n">
        <v>147</v>
      </c>
      <c r="J46" s="12" t="n">
        <v>64</v>
      </c>
      <c r="K46" s="12" t="n">
        <v>211</v>
      </c>
      <c r="L46" s="9" t="s">
        <v>35</v>
      </c>
      <c r="M46" s="9" t="n">
        <v>14</v>
      </c>
      <c r="N46" s="14" t="n">
        <f aca="false">+I46/K46</f>
        <v>0.696682464454976</v>
      </c>
      <c r="O46" s="15" t="n">
        <f aca="false">1-N46</f>
        <v>0.303317535545024</v>
      </c>
      <c r="P46" s="16" t="n">
        <f aca="false">N46*M46</f>
        <v>9.75355450236967</v>
      </c>
      <c r="Q46" s="16" t="n">
        <f aca="false">O46*M46</f>
        <v>4.24644549763033</v>
      </c>
      <c r="R46" s="17" t="s">
        <v>25</v>
      </c>
    </row>
    <row r="47" customFormat="false" ht="9.75" hidden="false" customHeight="true" outlineLevel="0" collapsed="false">
      <c r="A47" s="36"/>
      <c r="B47" s="36"/>
      <c r="C47" s="36"/>
      <c r="D47" s="36"/>
      <c r="E47" s="36"/>
      <c r="I47" s="41"/>
      <c r="J47" s="41"/>
      <c r="K47" s="41"/>
      <c r="P47" s="1"/>
      <c r="Q47" s="1"/>
    </row>
    <row r="48" customFormat="false" ht="21" hidden="false" customHeight="true" outlineLevel="0" collapsed="false">
      <c r="A48" s="2" t="s">
        <v>118</v>
      </c>
      <c r="B48" s="19" t="s">
        <v>119</v>
      </c>
      <c r="C48" s="19" t="n">
        <v>7</v>
      </c>
      <c r="D48" s="10" t="s">
        <v>57</v>
      </c>
      <c r="E48" s="42"/>
      <c r="G48" s="39" t="s">
        <v>119</v>
      </c>
      <c r="H48" s="43" t="s">
        <v>34</v>
      </c>
      <c r="I48" s="37" t="n">
        <v>6</v>
      </c>
      <c r="J48" s="37" t="n">
        <v>2</v>
      </c>
      <c r="K48" s="37" t="n">
        <v>8</v>
      </c>
      <c r="L48" s="39"/>
      <c r="M48" s="39"/>
      <c r="N48" s="14" t="n">
        <f aca="false">+I48/K48</f>
        <v>0.75</v>
      </c>
      <c r="O48" s="44" t="n">
        <f aca="false">1-N48</f>
        <v>0.25</v>
      </c>
      <c r="P48" s="45"/>
      <c r="Q48" s="45"/>
      <c r="R48" s="46"/>
      <c r="S48" s="47"/>
    </row>
    <row r="49" customFormat="false" ht="21" hidden="false" customHeight="true" outlineLevel="0" collapsed="false">
      <c r="A49" s="2"/>
      <c r="B49" s="19" t="s">
        <v>120</v>
      </c>
      <c r="C49" s="19" t="n">
        <v>5</v>
      </c>
      <c r="D49" s="10" t="s">
        <v>57</v>
      </c>
      <c r="E49" s="42"/>
      <c r="G49" s="39" t="s">
        <v>120</v>
      </c>
      <c r="H49" s="43" t="s">
        <v>34</v>
      </c>
      <c r="I49" s="37" t="n">
        <v>4</v>
      </c>
      <c r="J49" s="37" t="n">
        <v>2</v>
      </c>
      <c r="K49" s="37" t="n">
        <v>6</v>
      </c>
      <c r="L49" s="39"/>
      <c r="M49" s="39"/>
      <c r="N49" s="14" t="n">
        <f aca="false">+I49/K49</f>
        <v>0.666666666666667</v>
      </c>
      <c r="O49" s="44" t="n">
        <f aca="false">1-N49</f>
        <v>0.333333333333333</v>
      </c>
      <c r="P49" s="45"/>
      <c r="Q49" s="45"/>
      <c r="R49" s="46"/>
      <c r="S49" s="47"/>
    </row>
    <row r="50" customFormat="false" ht="21" hidden="false" customHeight="true" outlineLevel="0" collapsed="false">
      <c r="A50" s="2"/>
      <c r="B50" s="19" t="s">
        <v>121</v>
      </c>
      <c r="C50" s="19" t="n">
        <v>5</v>
      </c>
      <c r="D50" s="10" t="s">
        <v>57</v>
      </c>
      <c r="E50" s="42"/>
      <c r="G50" s="48" t="s">
        <v>121</v>
      </c>
      <c r="H50" s="49" t="s">
        <v>34</v>
      </c>
      <c r="I50" s="50" t="n">
        <v>0</v>
      </c>
      <c r="J50" s="50" t="n">
        <v>0</v>
      </c>
      <c r="K50" s="50" t="n">
        <v>0</v>
      </c>
      <c r="L50" s="48"/>
      <c r="M50" s="48"/>
      <c r="N50" s="51"/>
      <c r="O50" s="52"/>
      <c r="P50" s="53"/>
      <c r="Q50" s="53"/>
      <c r="R50" s="54"/>
      <c r="S50" s="47"/>
    </row>
  </sheetData>
  <mergeCells count="25">
    <mergeCell ref="A1:A2"/>
    <mergeCell ref="B1:B2"/>
    <mergeCell ref="C1:C2"/>
    <mergeCell ref="D1:D2"/>
    <mergeCell ref="E1:E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A3:A14"/>
    <mergeCell ref="A15:A18"/>
    <mergeCell ref="A20:A23"/>
    <mergeCell ref="A25:A27"/>
    <mergeCell ref="A32:A41"/>
    <mergeCell ref="A43:A46"/>
    <mergeCell ref="A48:A50"/>
    <mergeCell ref="S48:S5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9"/>
  <sheetViews>
    <sheetView showFormulas="false" showGridLines="true" showRowColHeaders="true" showZeros="true" rightToLeft="false" tabSelected="false" showOutlineSymbols="true" defaultGridColor="true" view="normal" topLeftCell="A49" colorId="64" zoomScale="70" zoomScaleNormal="70" zoomScalePageLayoutView="100" workbookViewId="0">
      <selection pane="topLeft" activeCell="AA9" activeCellId="0" sqref="AA9"/>
    </sheetView>
  </sheetViews>
  <sheetFormatPr defaultColWidth="10.66796875" defaultRowHeight="14.25" customHeight="false" zeroHeight="false" outlineLevelRow="0" outlineLevelCol="0"/>
  <cols>
    <col collapsed="false" customWidth="true" hidden="false" outlineLevel="0" max="2" min="2" style="0" width="28.11"/>
    <col collapsed="false" customWidth="true" hidden="false" outlineLevel="0" max="3" min="3" style="0" width="25.56"/>
    <col collapsed="false" customWidth="true" hidden="false" outlineLevel="0" max="5" min="5" style="0" width="13"/>
    <col collapsed="false" customWidth="true" hidden="false" outlineLevel="0" max="7" min="7" style="0" width="2.11"/>
    <col collapsed="false" customWidth="true" hidden="false" outlineLevel="0" max="8" min="8" style="0" width="25.33"/>
    <col collapsed="false" customWidth="true" hidden="false" outlineLevel="0" max="12" min="10" style="0" width="10.88"/>
    <col collapsed="false" customWidth="true" hidden="false" outlineLevel="0" max="14" min="13" style="0" width="12"/>
    <col collapsed="false" customWidth="true" hidden="false" outlineLevel="0" max="19" min="15" style="0" width="10.88"/>
    <col collapsed="false" customWidth="true" hidden="false" outlineLevel="0" max="20" min="20" style="0" width="11.56"/>
    <col collapsed="false" customWidth="true" hidden="false" outlineLevel="0" max="1010" min="1010" style="0" width="11.56"/>
  </cols>
  <sheetData>
    <row r="1" customFormat="false" ht="45" hidden="false" customHeight="true" outlineLevel="0" collapsed="false">
      <c r="A1" s="2"/>
      <c r="B1" s="2" t="s">
        <v>122</v>
      </c>
      <c r="C1" s="3" t="s">
        <v>1</v>
      </c>
      <c r="D1" s="3" t="s">
        <v>62</v>
      </c>
      <c r="E1" s="3" t="s">
        <v>63</v>
      </c>
      <c r="F1" s="3" t="s">
        <v>64</v>
      </c>
      <c r="H1" s="5" t="s">
        <v>13</v>
      </c>
      <c r="I1" s="5" t="s">
        <v>64</v>
      </c>
      <c r="J1" s="5" t="str">
        <f aca="false">SD!I1</f>
        <v>Nombre d’hommes au 1/1/2026</v>
      </c>
      <c r="K1" s="5" t="str">
        <f aca="false">SD!J1</f>
        <v>Nombre de femmes au 1/1/2026</v>
      </c>
      <c r="L1" s="5" t="str">
        <f aca="false">SD!K1</f>
        <v>Effectifs totaux au 1/1/2026</v>
      </c>
      <c r="M1" s="5" t="s">
        <v>63</v>
      </c>
      <c r="N1" s="5" t="s">
        <v>63</v>
      </c>
      <c r="O1" s="5" t="s">
        <v>8</v>
      </c>
      <c r="P1" s="5" t="s">
        <v>10</v>
      </c>
      <c r="Q1" s="5" t="s">
        <v>11</v>
      </c>
      <c r="R1" s="5" t="s">
        <v>12</v>
      </c>
      <c r="S1" s="5" t="s">
        <v>17</v>
      </c>
    </row>
    <row r="2" customFormat="false" ht="27" hidden="false" customHeight="true" outlineLevel="0" collapsed="false">
      <c r="A2" s="55" t="s">
        <v>123</v>
      </c>
      <c r="B2" s="56" t="s">
        <v>124</v>
      </c>
      <c r="C2" s="19" t="s">
        <v>125</v>
      </c>
      <c r="D2" s="29" t="n">
        <v>2761</v>
      </c>
      <c r="E2" s="29" t="s">
        <v>67</v>
      </c>
      <c r="F2" s="29" t="s">
        <v>22</v>
      </c>
      <c r="H2" s="19" t="s">
        <v>125</v>
      </c>
      <c r="I2" s="29" t="s">
        <v>22</v>
      </c>
      <c r="J2" s="12" t="n">
        <v>2077</v>
      </c>
      <c r="K2" s="12" t="n">
        <v>1189</v>
      </c>
      <c r="L2" s="12" t="n">
        <v>3266</v>
      </c>
      <c r="M2" s="9" t="s">
        <v>49</v>
      </c>
      <c r="N2" s="9" t="n">
        <v>20</v>
      </c>
      <c r="O2" s="14" t="n">
        <f aca="false">+J2/L2</f>
        <v>0.635946111451317</v>
      </c>
      <c r="P2" s="15" t="n">
        <f aca="false">1-O2</f>
        <v>0.364053888548683</v>
      </c>
      <c r="Q2" s="16" t="n">
        <f aca="false">O2*N2</f>
        <v>12.7189222290263</v>
      </c>
      <c r="R2" s="16" t="n">
        <f aca="false">P2*N2</f>
        <v>7.28107777097367</v>
      </c>
      <c r="S2" s="17" t="s">
        <v>25</v>
      </c>
    </row>
    <row r="3" customFormat="false" ht="39" hidden="false" customHeight="true" outlineLevel="0" collapsed="false">
      <c r="A3" s="55"/>
      <c r="B3" s="56" t="s">
        <v>126</v>
      </c>
      <c r="C3" s="9" t="s">
        <v>127</v>
      </c>
      <c r="D3" s="9" t="n">
        <v>56</v>
      </c>
      <c r="E3" s="29" t="s">
        <v>46</v>
      </c>
      <c r="F3" s="29" t="s">
        <v>22</v>
      </c>
      <c r="H3" s="9" t="s">
        <v>127</v>
      </c>
      <c r="I3" s="29" t="s">
        <v>22</v>
      </c>
      <c r="J3" s="12" t="n">
        <v>35</v>
      </c>
      <c r="K3" s="12" t="n">
        <v>32</v>
      </c>
      <c r="L3" s="12" t="n">
        <v>67</v>
      </c>
      <c r="M3" s="9" t="s">
        <v>38</v>
      </c>
      <c r="N3" s="9" t="n">
        <v>8</v>
      </c>
      <c r="O3" s="14" t="n">
        <f aca="false">+J3/L3</f>
        <v>0.522388059701493</v>
      </c>
      <c r="P3" s="15" t="n">
        <f aca="false">1-O3</f>
        <v>0.477611940298508</v>
      </c>
      <c r="Q3" s="16" t="n">
        <f aca="false">O3*N3</f>
        <v>4.17910447761194</v>
      </c>
      <c r="R3" s="16" t="n">
        <f aca="false">P3*N3</f>
        <v>3.82089552238806</v>
      </c>
      <c r="S3" s="17" t="s">
        <v>25</v>
      </c>
    </row>
    <row r="4" customFormat="false" ht="39" hidden="false" customHeight="true" outlineLevel="0" collapsed="false">
      <c r="A4" s="55"/>
      <c r="B4" s="56" t="s">
        <v>128</v>
      </c>
      <c r="C4" s="9" t="s">
        <v>129</v>
      </c>
      <c r="D4" s="9" t="n">
        <v>86</v>
      </c>
      <c r="E4" s="29" t="s">
        <v>94</v>
      </c>
      <c r="F4" s="29" t="s">
        <v>22</v>
      </c>
      <c r="H4" s="9" t="s">
        <v>129</v>
      </c>
      <c r="I4" s="29" t="s">
        <v>22</v>
      </c>
      <c r="J4" s="12" t="n">
        <v>50</v>
      </c>
      <c r="K4" s="12" t="n">
        <v>50</v>
      </c>
      <c r="L4" s="12" t="n">
        <v>100</v>
      </c>
      <c r="M4" s="48" t="s">
        <v>38</v>
      </c>
      <c r="N4" s="9" t="n">
        <v>8</v>
      </c>
      <c r="O4" s="14" t="n">
        <f aca="false">+J4/L4</f>
        <v>0.5</v>
      </c>
      <c r="P4" s="15" t="n">
        <f aca="false">1-O4</f>
        <v>0.5</v>
      </c>
      <c r="Q4" s="16" t="n">
        <f aca="false">O4*N4</f>
        <v>4</v>
      </c>
      <c r="R4" s="16" t="n">
        <f aca="false">P4*N4</f>
        <v>4</v>
      </c>
      <c r="S4" s="17" t="s">
        <v>25</v>
      </c>
    </row>
    <row r="5" customFormat="false" ht="39" hidden="false" customHeight="true" outlineLevel="0" collapsed="false">
      <c r="A5" s="55"/>
      <c r="B5" s="56" t="s">
        <v>130</v>
      </c>
      <c r="C5" s="9" t="s">
        <v>131</v>
      </c>
      <c r="D5" s="9" t="n">
        <v>69</v>
      </c>
      <c r="E5" s="29" t="s">
        <v>94</v>
      </c>
      <c r="F5" s="29" t="s">
        <v>22</v>
      </c>
      <c r="H5" s="9" t="s">
        <v>131</v>
      </c>
      <c r="I5" s="29" t="s">
        <v>22</v>
      </c>
      <c r="J5" s="12" t="n">
        <v>44</v>
      </c>
      <c r="K5" s="12" t="n">
        <v>30</v>
      </c>
      <c r="L5" s="12" t="n">
        <v>74</v>
      </c>
      <c r="M5" s="48" t="s">
        <v>38</v>
      </c>
      <c r="N5" s="9" t="n">
        <v>8</v>
      </c>
      <c r="O5" s="14" t="n">
        <f aca="false">+J5/L5</f>
        <v>0.594594594594595</v>
      </c>
      <c r="P5" s="15" t="n">
        <f aca="false">1-O5</f>
        <v>0.405405405405405</v>
      </c>
      <c r="Q5" s="16" t="n">
        <f aca="false">O5*N5</f>
        <v>4.75675675675676</v>
      </c>
      <c r="R5" s="16" t="n">
        <f aca="false">P5*N5</f>
        <v>3.24324324324324</v>
      </c>
      <c r="S5" s="17" t="s">
        <v>25</v>
      </c>
    </row>
    <row r="6" customFormat="false" ht="39" hidden="false" customHeight="true" outlineLevel="0" collapsed="false">
      <c r="A6" s="55"/>
      <c r="B6" s="56" t="s">
        <v>132</v>
      </c>
      <c r="C6" s="9" t="s">
        <v>133</v>
      </c>
      <c r="D6" s="9" t="n">
        <v>73</v>
      </c>
      <c r="E6" s="29" t="s">
        <v>94</v>
      </c>
      <c r="F6" s="29" t="s">
        <v>22</v>
      </c>
      <c r="H6" s="9" t="s">
        <v>133</v>
      </c>
      <c r="I6" s="29" t="s">
        <v>22</v>
      </c>
      <c r="J6" s="12" t="n">
        <v>39</v>
      </c>
      <c r="K6" s="12" t="n">
        <v>39</v>
      </c>
      <c r="L6" s="12" t="n">
        <v>78</v>
      </c>
      <c r="M6" s="48" t="s">
        <v>38</v>
      </c>
      <c r="N6" s="9" t="n">
        <v>8</v>
      </c>
      <c r="O6" s="14" t="n">
        <f aca="false">+J6/L6</f>
        <v>0.5</v>
      </c>
      <c r="P6" s="15" t="n">
        <f aca="false">1-O6</f>
        <v>0.5</v>
      </c>
      <c r="Q6" s="16" t="n">
        <f aca="false">O6*N6</f>
        <v>4</v>
      </c>
      <c r="R6" s="16" t="n">
        <f aca="false">P6*N6</f>
        <v>4</v>
      </c>
      <c r="S6" s="17" t="s">
        <v>25</v>
      </c>
    </row>
    <row r="7" customFormat="false" ht="40.5" hidden="false" customHeight="true" outlineLevel="0" collapsed="false">
      <c r="A7" s="55"/>
      <c r="B7" s="56" t="s">
        <v>134</v>
      </c>
      <c r="C7" s="9" t="s">
        <v>135</v>
      </c>
      <c r="D7" s="9" t="n">
        <v>75</v>
      </c>
      <c r="E7" s="29" t="s">
        <v>94</v>
      </c>
      <c r="F7" s="29" t="s">
        <v>22</v>
      </c>
      <c r="H7" s="9" t="s">
        <v>135</v>
      </c>
      <c r="I7" s="29" t="s">
        <v>22</v>
      </c>
      <c r="J7" s="12" t="n">
        <v>38</v>
      </c>
      <c r="K7" s="12" t="n">
        <v>38</v>
      </c>
      <c r="L7" s="12" t="n">
        <v>76</v>
      </c>
      <c r="M7" s="48" t="s">
        <v>38</v>
      </c>
      <c r="N7" s="9" t="n">
        <v>8</v>
      </c>
      <c r="O7" s="14" t="n">
        <f aca="false">+J7/L7</f>
        <v>0.5</v>
      </c>
      <c r="P7" s="15" t="n">
        <f aca="false">1-O7</f>
        <v>0.5</v>
      </c>
      <c r="Q7" s="16" t="n">
        <f aca="false">O7*N7</f>
        <v>4</v>
      </c>
      <c r="R7" s="16" t="n">
        <f aca="false">P7*N7</f>
        <v>4</v>
      </c>
      <c r="S7" s="17" t="s">
        <v>25</v>
      </c>
    </row>
    <row r="8" customFormat="false" ht="39" hidden="false" customHeight="true" outlineLevel="0" collapsed="false">
      <c r="A8" s="55"/>
      <c r="B8" s="56" t="s">
        <v>136</v>
      </c>
      <c r="C8" s="9" t="s">
        <v>137</v>
      </c>
      <c r="D8" s="9" t="n">
        <v>90</v>
      </c>
      <c r="E8" s="29" t="s">
        <v>94</v>
      </c>
      <c r="F8" s="29" t="s">
        <v>22</v>
      </c>
      <c r="H8" s="9" t="s">
        <v>137</v>
      </c>
      <c r="I8" s="29" t="s">
        <v>22</v>
      </c>
      <c r="J8" s="12" t="n">
        <v>59</v>
      </c>
      <c r="K8" s="12" t="n">
        <v>34</v>
      </c>
      <c r="L8" s="12" t="n">
        <v>93</v>
      </c>
      <c r="M8" s="48" t="s">
        <v>38</v>
      </c>
      <c r="N8" s="9" t="n">
        <v>8</v>
      </c>
      <c r="O8" s="14" t="n">
        <f aca="false">+J8/L8</f>
        <v>0.634408602150538</v>
      </c>
      <c r="P8" s="15" t="n">
        <f aca="false">1-O8</f>
        <v>0.365591397849462</v>
      </c>
      <c r="Q8" s="16" t="n">
        <f aca="false">O8*N8</f>
        <v>5.0752688172043</v>
      </c>
      <c r="R8" s="16" t="n">
        <f aca="false">P8*N8</f>
        <v>2.9247311827957</v>
      </c>
      <c r="S8" s="17" t="s">
        <v>25</v>
      </c>
    </row>
    <row r="9" customFormat="false" ht="39" hidden="false" customHeight="true" outlineLevel="0" collapsed="false">
      <c r="A9" s="55"/>
      <c r="B9" s="56" t="s">
        <v>138</v>
      </c>
      <c r="C9" s="9" t="s">
        <v>139</v>
      </c>
      <c r="D9" s="9" t="n">
        <v>80</v>
      </c>
      <c r="E9" s="29" t="s">
        <v>94</v>
      </c>
      <c r="F9" s="29" t="s">
        <v>22</v>
      </c>
      <c r="H9" s="9" t="s">
        <v>139</v>
      </c>
      <c r="I9" s="29" t="s">
        <v>22</v>
      </c>
      <c r="J9" s="12" t="n">
        <v>38</v>
      </c>
      <c r="K9" s="12" t="n">
        <v>49</v>
      </c>
      <c r="L9" s="12" t="n">
        <v>87</v>
      </c>
      <c r="M9" s="48" t="s">
        <v>38</v>
      </c>
      <c r="N9" s="9" t="n">
        <v>8</v>
      </c>
      <c r="O9" s="14" t="n">
        <f aca="false">+J9/L9</f>
        <v>0.436781609195402</v>
      </c>
      <c r="P9" s="15" t="n">
        <f aca="false">1-O9</f>
        <v>0.563218390804598</v>
      </c>
      <c r="Q9" s="16" t="n">
        <f aca="false">O9*N9</f>
        <v>3.49425287356322</v>
      </c>
      <c r="R9" s="16" t="n">
        <f aca="false">P9*N9</f>
        <v>4.50574712643678</v>
      </c>
      <c r="S9" s="17" t="s">
        <v>25</v>
      </c>
    </row>
    <row r="10" customFormat="false" ht="39" hidden="false" customHeight="true" outlineLevel="0" collapsed="false">
      <c r="A10" s="55"/>
      <c r="B10" s="56" t="s">
        <v>140</v>
      </c>
      <c r="C10" s="9" t="s">
        <v>141</v>
      </c>
      <c r="D10" s="9" t="n">
        <v>85</v>
      </c>
      <c r="E10" s="29" t="s">
        <v>94</v>
      </c>
      <c r="F10" s="29" t="s">
        <v>22</v>
      </c>
      <c r="H10" s="9" t="s">
        <v>141</v>
      </c>
      <c r="I10" s="29" t="s">
        <v>22</v>
      </c>
      <c r="J10" s="12" t="n">
        <v>53</v>
      </c>
      <c r="K10" s="12" t="n">
        <v>50</v>
      </c>
      <c r="L10" s="12" t="n">
        <v>103</v>
      </c>
      <c r="M10" s="48" t="s">
        <v>38</v>
      </c>
      <c r="N10" s="9" t="n">
        <v>8</v>
      </c>
      <c r="O10" s="14" t="n">
        <f aca="false">+J10/L10</f>
        <v>0.514563106796117</v>
      </c>
      <c r="P10" s="15" t="n">
        <f aca="false">1-O10</f>
        <v>0.485436893203884</v>
      </c>
      <c r="Q10" s="16" t="n">
        <f aca="false">O10*N10</f>
        <v>4.11650485436893</v>
      </c>
      <c r="R10" s="16" t="n">
        <f aca="false">P10*N10</f>
        <v>3.88349514563107</v>
      </c>
      <c r="S10" s="17" t="s">
        <v>25</v>
      </c>
    </row>
    <row r="11" customFormat="false" ht="39" hidden="false" customHeight="true" outlineLevel="0" collapsed="false">
      <c r="A11" s="55"/>
      <c r="B11" s="56" t="s">
        <v>142</v>
      </c>
      <c r="C11" s="9" t="s">
        <v>143</v>
      </c>
      <c r="D11" s="9" t="n">
        <v>84</v>
      </c>
      <c r="E11" s="29" t="s">
        <v>94</v>
      </c>
      <c r="F11" s="29" t="s">
        <v>22</v>
      </c>
      <c r="H11" s="9" t="s">
        <v>143</v>
      </c>
      <c r="I11" s="29" t="s">
        <v>22</v>
      </c>
      <c r="J11" s="12" t="n">
        <v>47</v>
      </c>
      <c r="K11" s="12" t="n">
        <v>35</v>
      </c>
      <c r="L11" s="12" t="n">
        <v>82</v>
      </c>
      <c r="M11" s="48" t="s">
        <v>38</v>
      </c>
      <c r="N11" s="9" t="n">
        <v>8</v>
      </c>
      <c r="O11" s="14" t="n">
        <f aca="false">+J11/L11</f>
        <v>0.573170731707317</v>
      </c>
      <c r="P11" s="15" t="n">
        <f aca="false">1-O11</f>
        <v>0.426829268292683</v>
      </c>
      <c r="Q11" s="16" t="n">
        <f aca="false">O11*N11</f>
        <v>4.58536585365854</v>
      </c>
      <c r="R11" s="16" t="n">
        <f aca="false">P11*N11</f>
        <v>3.41463414634146</v>
      </c>
      <c r="S11" s="17" t="s">
        <v>25</v>
      </c>
    </row>
    <row r="12" customFormat="false" ht="39" hidden="false" customHeight="true" outlineLevel="0" collapsed="false">
      <c r="A12" s="55"/>
      <c r="B12" s="56" t="s">
        <v>144</v>
      </c>
      <c r="C12" s="19" t="s">
        <v>145</v>
      </c>
      <c r="D12" s="9" t="n">
        <v>97</v>
      </c>
      <c r="E12" s="29" t="s">
        <v>94</v>
      </c>
      <c r="F12" s="29" t="s">
        <v>22</v>
      </c>
      <c r="H12" s="19" t="s">
        <v>145</v>
      </c>
      <c r="I12" s="29" t="s">
        <v>22</v>
      </c>
      <c r="J12" s="12" t="n">
        <v>55</v>
      </c>
      <c r="K12" s="12" t="n">
        <v>43</v>
      </c>
      <c r="L12" s="12" t="n">
        <v>98</v>
      </c>
      <c r="M12" s="48" t="s">
        <v>38</v>
      </c>
      <c r="N12" s="9" t="n">
        <v>8</v>
      </c>
      <c r="O12" s="14" t="n">
        <f aca="false">+J12/L12</f>
        <v>0.561224489795918</v>
      </c>
      <c r="P12" s="15" t="n">
        <f aca="false">1-O12</f>
        <v>0.438775510204082</v>
      </c>
      <c r="Q12" s="16" t="n">
        <f aca="false">O12*N12</f>
        <v>4.48979591836735</v>
      </c>
      <c r="R12" s="16" t="n">
        <f aca="false">P12*N12</f>
        <v>3.51020408163265</v>
      </c>
      <c r="S12" s="17" t="s">
        <v>25</v>
      </c>
    </row>
    <row r="13" customFormat="false" ht="39" hidden="false" customHeight="true" outlineLevel="0" collapsed="false">
      <c r="A13" s="55"/>
      <c r="B13" s="56" t="s">
        <v>146</v>
      </c>
      <c r="C13" s="19" t="s">
        <v>147</v>
      </c>
      <c r="D13" s="57" t="n">
        <v>22</v>
      </c>
      <c r="E13" s="29" t="s">
        <v>148</v>
      </c>
      <c r="F13" s="29" t="s">
        <v>34</v>
      </c>
      <c r="H13" s="19" t="s">
        <v>147</v>
      </c>
      <c r="I13" s="29" t="s">
        <v>34</v>
      </c>
      <c r="J13" s="12" t="n">
        <v>23</v>
      </c>
      <c r="K13" s="12" t="n">
        <v>27</v>
      </c>
      <c r="L13" s="12" t="n">
        <v>50</v>
      </c>
      <c r="M13" s="9" t="s">
        <v>57</v>
      </c>
      <c r="N13" s="9" t="n">
        <v>4</v>
      </c>
      <c r="O13" s="14" t="n">
        <f aca="false">+J13/L13</f>
        <v>0.46</v>
      </c>
      <c r="P13" s="15" t="n">
        <f aca="false">1-O13</f>
        <v>0.54</v>
      </c>
      <c r="Q13" s="16" t="n">
        <f aca="false">O13*N13</f>
        <v>1.84</v>
      </c>
      <c r="R13" s="16" t="n">
        <f aca="false">P13*N13</f>
        <v>2.16</v>
      </c>
      <c r="S13" s="17" t="s">
        <v>25</v>
      </c>
    </row>
    <row r="14" customFormat="false" ht="38.25" hidden="false" customHeight="true" outlineLevel="0" collapsed="false">
      <c r="A14" s="55"/>
      <c r="B14" s="56" t="s">
        <v>149</v>
      </c>
      <c r="C14" s="19" t="s">
        <v>150</v>
      </c>
      <c r="D14" s="9" t="n">
        <v>8</v>
      </c>
      <c r="E14" s="29" t="s">
        <v>151</v>
      </c>
      <c r="F14" s="29" t="s">
        <v>34</v>
      </c>
      <c r="H14" s="19" t="s">
        <v>150</v>
      </c>
      <c r="I14" s="29" t="s">
        <v>34</v>
      </c>
      <c r="J14" s="12" t="n">
        <v>4</v>
      </c>
      <c r="K14" s="12" t="n">
        <v>5</v>
      </c>
      <c r="L14" s="12" t="n">
        <v>9</v>
      </c>
      <c r="M14" s="9" t="s">
        <v>152</v>
      </c>
      <c r="N14" s="9" t="n">
        <v>2</v>
      </c>
      <c r="O14" s="14" t="n">
        <f aca="false">+J14/L14</f>
        <v>0.444444444444444</v>
      </c>
      <c r="P14" s="15" t="n">
        <f aca="false">1-O14</f>
        <v>0.555555555555556</v>
      </c>
      <c r="Q14" s="16" t="n">
        <f aca="false">O14*N14</f>
        <v>0.888888888888889</v>
      </c>
      <c r="R14" s="16" t="n">
        <f aca="false">P14*N14</f>
        <v>1.11111111111111</v>
      </c>
      <c r="S14" s="17" t="s">
        <v>25</v>
      </c>
    </row>
    <row r="15" customFormat="false" ht="34.5" hidden="false" customHeight="true" outlineLevel="0" collapsed="false">
      <c r="A15" s="55"/>
      <c r="B15" s="58" t="s">
        <v>153</v>
      </c>
      <c r="C15" s="19" t="s">
        <v>154</v>
      </c>
      <c r="D15" s="9" t="n">
        <v>168</v>
      </c>
      <c r="E15" s="29" t="s">
        <v>155</v>
      </c>
      <c r="F15" s="29" t="s">
        <v>22</v>
      </c>
      <c r="H15" s="19" t="s">
        <v>154</v>
      </c>
      <c r="I15" s="29" t="s">
        <v>22</v>
      </c>
      <c r="J15" s="12" t="n">
        <v>61</v>
      </c>
      <c r="K15" s="12" t="n">
        <v>126</v>
      </c>
      <c r="L15" s="12" t="n">
        <v>187</v>
      </c>
      <c r="M15" s="9" t="s">
        <v>156</v>
      </c>
      <c r="N15" s="9" t="n">
        <v>6</v>
      </c>
      <c r="O15" s="14" t="n">
        <f aca="false">+J15/L15</f>
        <v>0.32620320855615</v>
      </c>
      <c r="P15" s="15" t="n">
        <f aca="false">1-O15</f>
        <v>0.67379679144385</v>
      </c>
      <c r="Q15" s="16" t="n">
        <f aca="false">O15*N15</f>
        <v>1.9572192513369</v>
      </c>
      <c r="R15" s="16" t="n">
        <f aca="false">P15*N15</f>
        <v>4.0427807486631</v>
      </c>
      <c r="S15" s="17" t="s">
        <v>25</v>
      </c>
    </row>
    <row r="16" customFormat="false" ht="24" hidden="false" customHeight="true" outlineLevel="0" collapsed="false">
      <c r="A16" s="55"/>
      <c r="B16" s="56" t="s">
        <v>157</v>
      </c>
      <c r="C16" s="19" t="s">
        <v>158</v>
      </c>
      <c r="D16" s="9" t="n">
        <v>245</v>
      </c>
      <c r="E16" s="29" t="s">
        <v>41</v>
      </c>
      <c r="F16" s="29" t="s">
        <v>22</v>
      </c>
      <c r="H16" s="19" t="s">
        <v>158</v>
      </c>
      <c r="I16" s="29" t="s">
        <v>22</v>
      </c>
      <c r="J16" s="12" t="n">
        <v>101</v>
      </c>
      <c r="K16" s="12" t="n">
        <v>145</v>
      </c>
      <c r="L16" s="12" t="n">
        <v>246</v>
      </c>
      <c r="M16" s="9" t="s">
        <v>43</v>
      </c>
      <c r="N16" s="9" t="n">
        <v>10</v>
      </c>
      <c r="O16" s="14" t="n">
        <f aca="false">+J16/L16</f>
        <v>0.410569105691057</v>
      </c>
      <c r="P16" s="15" t="n">
        <f aca="false">1-O16</f>
        <v>0.589430894308943</v>
      </c>
      <c r="Q16" s="16" t="n">
        <f aca="false">O16*N16</f>
        <v>4.10569105691057</v>
      </c>
      <c r="R16" s="16" t="n">
        <f aca="false">P16*N16</f>
        <v>5.89430894308943</v>
      </c>
      <c r="S16" s="17" t="s">
        <v>25</v>
      </c>
    </row>
    <row r="17" customFormat="false" ht="26.25" hidden="false" customHeight="true" outlineLevel="0" collapsed="false">
      <c r="A17" s="55"/>
      <c r="B17" s="56" t="s">
        <v>159</v>
      </c>
      <c r="C17" s="19" t="s">
        <v>160</v>
      </c>
      <c r="D17" s="9" t="n">
        <v>139</v>
      </c>
      <c r="E17" s="29" t="s">
        <v>46</v>
      </c>
      <c r="F17" s="29" t="s">
        <v>34</v>
      </c>
      <c r="H17" s="19" t="s">
        <v>160</v>
      </c>
      <c r="I17" s="29" t="s">
        <v>34</v>
      </c>
      <c r="J17" s="12" t="n">
        <v>60</v>
      </c>
      <c r="K17" s="12" t="n">
        <v>88</v>
      </c>
      <c r="L17" s="12" t="n">
        <v>148</v>
      </c>
      <c r="M17" s="9" t="s">
        <v>38</v>
      </c>
      <c r="N17" s="9" t="n">
        <v>8</v>
      </c>
      <c r="O17" s="14" t="n">
        <f aca="false">+J17/L17</f>
        <v>0.405405405405405</v>
      </c>
      <c r="P17" s="15" t="n">
        <f aca="false">1-O17</f>
        <v>0.594594594594595</v>
      </c>
      <c r="Q17" s="16" t="n">
        <f aca="false">O17*N17</f>
        <v>3.24324324324324</v>
      </c>
      <c r="R17" s="16" t="n">
        <f aca="false">P17*N17</f>
        <v>4.75675675675676</v>
      </c>
      <c r="S17" s="17" t="s">
        <v>25</v>
      </c>
    </row>
    <row r="18" customFormat="false" ht="39" hidden="false" customHeight="true" outlineLevel="0" collapsed="false">
      <c r="A18" s="55"/>
      <c r="B18" s="56" t="s">
        <v>161</v>
      </c>
      <c r="C18" s="19" t="s">
        <v>162</v>
      </c>
      <c r="D18" s="9" t="n">
        <v>291</v>
      </c>
      <c r="E18" s="29" t="s">
        <v>41</v>
      </c>
      <c r="F18" s="29" t="s">
        <v>22</v>
      </c>
      <c r="H18" s="19" t="s">
        <v>162</v>
      </c>
      <c r="I18" s="29" t="s">
        <v>22</v>
      </c>
      <c r="J18" s="12" t="n">
        <v>124</v>
      </c>
      <c r="K18" s="12" t="n">
        <v>175</v>
      </c>
      <c r="L18" s="12" t="n">
        <v>299</v>
      </c>
      <c r="M18" s="9" t="s">
        <v>43</v>
      </c>
      <c r="N18" s="9" t="n">
        <v>10</v>
      </c>
      <c r="O18" s="14" t="n">
        <f aca="false">+J18/L18</f>
        <v>0.414715719063545</v>
      </c>
      <c r="P18" s="15" t="n">
        <f aca="false">1-O18</f>
        <v>0.585284280936455</v>
      </c>
      <c r="Q18" s="16" t="n">
        <f aca="false">O18*N18</f>
        <v>4.14715719063545</v>
      </c>
      <c r="R18" s="16" t="n">
        <f aca="false">P18*N18</f>
        <v>5.85284280936455</v>
      </c>
      <c r="S18" s="17" t="s">
        <v>25</v>
      </c>
    </row>
    <row r="19" customFormat="false" ht="39" hidden="false" customHeight="true" outlineLevel="0" collapsed="false">
      <c r="A19" s="55"/>
      <c r="B19" s="56" t="s">
        <v>163</v>
      </c>
      <c r="C19" s="9" t="s">
        <v>164</v>
      </c>
      <c r="D19" s="9" t="n">
        <v>166</v>
      </c>
      <c r="E19" s="29" t="s">
        <v>46</v>
      </c>
      <c r="F19" s="29" t="s">
        <v>34</v>
      </c>
      <c r="H19" s="9" t="s">
        <v>164</v>
      </c>
      <c r="I19" s="29" t="s">
        <v>34</v>
      </c>
      <c r="J19" s="12" t="n">
        <v>58</v>
      </c>
      <c r="K19" s="12" t="n">
        <v>105</v>
      </c>
      <c r="L19" s="12" t="n">
        <v>163</v>
      </c>
      <c r="M19" s="9" t="s">
        <v>38</v>
      </c>
      <c r="N19" s="9" t="n">
        <v>8</v>
      </c>
      <c r="O19" s="14" t="n">
        <f aca="false">+J19/L19</f>
        <v>0.355828220858896</v>
      </c>
      <c r="P19" s="15" t="n">
        <f aca="false">1-O19</f>
        <v>0.644171779141104</v>
      </c>
      <c r="Q19" s="16" t="n">
        <f aca="false">O19*N19</f>
        <v>2.84662576687117</v>
      </c>
      <c r="R19" s="16" t="n">
        <f aca="false">P19*N19</f>
        <v>5.15337423312884</v>
      </c>
      <c r="S19" s="17" t="s">
        <v>25</v>
      </c>
    </row>
    <row r="20" customFormat="false" ht="20.85" hidden="false" customHeight="false" outlineLevel="0" collapsed="false">
      <c r="A20" s="55"/>
      <c r="B20" s="56" t="s">
        <v>165</v>
      </c>
      <c r="C20" s="19" t="s">
        <v>166</v>
      </c>
      <c r="D20" s="9" t="n">
        <v>337</v>
      </c>
      <c r="E20" s="29" t="s">
        <v>94</v>
      </c>
      <c r="F20" s="29" t="s">
        <v>22</v>
      </c>
      <c r="H20" s="19" t="s">
        <v>166</v>
      </c>
      <c r="I20" s="29" t="s">
        <v>22</v>
      </c>
      <c r="J20" s="12" t="n">
        <v>134</v>
      </c>
      <c r="K20" s="12" t="n">
        <v>205</v>
      </c>
      <c r="L20" s="12" t="n">
        <v>339</v>
      </c>
      <c r="M20" s="9" t="s">
        <v>54</v>
      </c>
      <c r="N20" s="9" t="n">
        <v>12</v>
      </c>
      <c r="O20" s="14" t="n">
        <f aca="false">+J20/L20</f>
        <v>0.395280235988201</v>
      </c>
      <c r="P20" s="15" t="n">
        <f aca="false">1-O20</f>
        <v>0.604719764011799</v>
      </c>
      <c r="Q20" s="16" t="n">
        <f aca="false">O20*N20</f>
        <v>4.74336283185841</v>
      </c>
      <c r="R20" s="16" t="n">
        <f aca="false">P20*N20</f>
        <v>7.25663716814159</v>
      </c>
      <c r="S20" s="17" t="s">
        <v>25</v>
      </c>
    </row>
    <row r="21" customFormat="false" ht="26.25" hidden="false" customHeight="true" outlineLevel="0" collapsed="false">
      <c r="A21" s="55"/>
      <c r="B21" s="59" t="s">
        <v>167</v>
      </c>
      <c r="C21" s="60" t="s">
        <v>168</v>
      </c>
      <c r="D21" s="61" t="n">
        <v>373</v>
      </c>
      <c r="E21" s="62" t="s">
        <v>33</v>
      </c>
      <c r="F21" s="29" t="s">
        <v>22</v>
      </c>
      <c r="H21" s="19" t="s">
        <v>168</v>
      </c>
      <c r="I21" s="29" t="s">
        <v>22</v>
      </c>
      <c r="J21" s="12" t="n">
        <v>147</v>
      </c>
      <c r="K21" s="12" t="n">
        <v>221</v>
      </c>
      <c r="L21" s="12" t="n">
        <v>368</v>
      </c>
      <c r="M21" s="9" t="s">
        <v>35</v>
      </c>
      <c r="N21" s="9" t="n">
        <v>14</v>
      </c>
      <c r="O21" s="14" t="n">
        <f aca="false">+J21/L21</f>
        <v>0.39945652173913</v>
      </c>
      <c r="P21" s="15" t="n">
        <f aca="false">1-O21</f>
        <v>0.60054347826087</v>
      </c>
      <c r="Q21" s="16" t="n">
        <f aca="false">O21*N21</f>
        <v>5.59239130434783</v>
      </c>
      <c r="R21" s="16" t="n">
        <f aca="false">P21*N21</f>
        <v>8.40760869565218</v>
      </c>
      <c r="S21" s="17" t="s">
        <v>25</v>
      </c>
    </row>
    <row r="22" customFormat="false" ht="14.25" hidden="false" customHeight="false" outlineLevel="0" collapsed="false">
      <c r="A22" s="55"/>
      <c r="B22" s="63"/>
      <c r="C22" s="64"/>
      <c r="D22" s="65"/>
      <c r="E22" s="66"/>
      <c r="F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</row>
    <row r="23" customFormat="false" ht="30" hidden="false" customHeight="true" outlineLevel="0" collapsed="false">
      <c r="A23" s="55"/>
      <c r="B23" s="10" t="s">
        <v>169</v>
      </c>
      <c r="C23" s="19" t="s">
        <v>170</v>
      </c>
      <c r="D23" s="9" t="n">
        <v>2679</v>
      </c>
      <c r="E23" s="10" t="s">
        <v>67</v>
      </c>
      <c r="F23" s="10" t="s">
        <v>22</v>
      </c>
      <c r="H23" s="19" t="s">
        <v>170</v>
      </c>
      <c r="I23" s="10" t="s">
        <v>22</v>
      </c>
      <c r="J23" s="12" t="n">
        <v>1853</v>
      </c>
      <c r="K23" s="12" t="n">
        <v>833</v>
      </c>
      <c r="L23" s="12" t="n">
        <v>2686</v>
      </c>
      <c r="M23" s="9" t="s">
        <v>49</v>
      </c>
      <c r="N23" s="9" t="n">
        <v>20</v>
      </c>
      <c r="O23" s="14" t="n">
        <f aca="false">+J23/L23</f>
        <v>0.689873417721519</v>
      </c>
      <c r="P23" s="15" t="n">
        <f aca="false">1-O23</f>
        <v>0.310126582278481</v>
      </c>
      <c r="Q23" s="16" t="n">
        <f aca="false">O23*N23</f>
        <v>13.7974683544304</v>
      </c>
      <c r="R23" s="16" t="n">
        <f aca="false">P23*N23</f>
        <v>6.20253164556962</v>
      </c>
      <c r="S23" s="17" t="s">
        <v>25</v>
      </c>
    </row>
    <row r="24" customFormat="false" ht="40.5" hidden="false" customHeight="true" outlineLevel="0" collapsed="false">
      <c r="A24" s="55"/>
      <c r="B24" s="10"/>
      <c r="C24" s="29" t="s">
        <v>171</v>
      </c>
      <c r="D24" s="9" t="n">
        <v>441</v>
      </c>
      <c r="E24" s="29" t="s">
        <v>33</v>
      </c>
      <c r="F24" s="29" t="s">
        <v>22</v>
      </c>
      <c r="H24" s="29" t="s">
        <v>172</v>
      </c>
      <c r="I24" s="29" t="s">
        <v>22</v>
      </c>
      <c r="J24" s="68" t="s">
        <v>173</v>
      </c>
      <c r="K24" s="68"/>
      <c r="L24" s="68"/>
      <c r="M24" s="68"/>
      <c r="N24" s="68"/>
      <c r="O24" s="68"/>
      <c r="P24" s="68"/>
      <c r="Q24" s="68"/>
      <c r="R24" s="68"/>
      <c r="S24" s="68"/>
    </row>
    <row r="25" customFormat="false" ht="42" hidden="false" customHeight="true" outlineLevel="0" collapsed="false">
      <c r="A25" s="55"/>
      <c r="B25" s="10"/>
      <c r="C25" s="29" t="s">
        <v>174</v>
      </c>
      <c r="D25" s="9" t="n">
        <v>553</v>
      </c>
      <c r="E25" s="29" t="s">
        <v>77</v>
      </c>
      <c r="F25" s="29" t="s">
        <v>22</v>
      </c>
      <c r="H25" s="29" t="s">
        <v>175</v>
      </c>
      <c r="I25" s="29" t="s">
        <v>22</v>
      </c>
      <c r="J25" s="68"/>
      <c r="K25" s="68"/>
      <c r="L25" s="68"/>
      <c r="M25" s="68"/>
      <c r="N25" s="68"/>
      <c r="O25" s="68"/>
      <c r="P25" s="68"/>
      <c r="Q25" s="68"/>
      <c r="R25" s="68"/>
      <c r="S25" s="68"/>
    </row>
    <row r="26" customFormat="false" ht="20.85" hidden="false" customHeight="false" outlineLevel="0" collapsed="false">
      <c r="A26" s="55"/>
      <c r="B26" s="10"/>
      <c r="C26" s="29" t="s">
        <v>176</v>
      </c>
      <c r="D26" s="9" t="n">
        <v>235</v>
      </c>
      <c r="E26" s="29" t="s">
        <v>33</v>
      </c>
      <c r="F26" s="29" t="s">
        <v>22</v>
      </c>
      <c r="H26" s="29" t="s">
        <v>177</v>
      </c>
      <c r="I26" s="29" t="s">
        <v>22</v>
      </c>
      <c r="J26" s="68"/>
      <c r="K26" s="68"/>
      <c r="L26" s="68"/>
      <c r="M26" s="68"/>
      <c r="N26" s="68"/>
      <c r="O26" s="68"/>
      <c r="P26" s="68"/>
      <c r="Q26" s="68"/>
      <c r="R26" s="68"/>
      <c r="S26" s="68"/>
    </row>
    <row r="27" customFormat="false" ht="25.5" hidden="false" customHeight="true" outlineLevel="0" collapsed="false">
      <c r="A27" s="55"/>
      <c r="B27" s="10"/>
      <c r="C27" s="29" t="s">
        <v>178</v>
      </c>
      <c r="D27" s="9" t="n">
        <v>288</v>
      </c>
      <c r="E27" s="29" t="s">
        <v>33</v>
      </c>
      <c r="F27" s="29" t="s">
        <v>22</v>
      </c>
      <c r="H27" s="29" t="s">
        <v>179</v>
      </c>
      <c r="I27" s="29" t="s">
        <v>22</v>
      </c>
      <c r="J27" s="68"/>
      <c r="K27" s="68"/>
      <c r="L27" s="68"/>
      <c r="M27" s="68"/>
      <c r="N27" s="68"/>
      <c r="O27" s="68"/>
      <c r="P27" s="68"/>
      <c r="Q27" s="68"/>
      <c r="R27" s="68"/>
      <c r="S27" s="68"/>
    </row>
    <row r="28" customFormat="false" ht="42" hidden="false" customHeight="true" outlineLevel="0" collapsed="false">
      <c r="A28" s="55"/>
      <c r="B28" s="10"/>
      <c r="C28" s="29" t="s">
        <v>180</v>
      </c>
      <c r="D28" s="9" t="n">
        <v>391</v>
      </c>
      <c r="E28" s="29" t="s">
        <v>33</v>
      </c>
      <c r="F28" s="29" t="s">
        <v>22</v>
      </c>
      <c r="H28" s="29" t="s">
        <v>181</v>
      </c>
      <c r="I28" s="29" t="s">
        <v>22</v>
      </c>
      <c r="J28" s="68"/>
      <c r="K28" s="68"/>
      <c r="L28" s="68"/>
      <c r="M28" s="68"/>
      <c r="N28" s="68"/>
      <c r="O28" s="68"/>
      <c r="P28" s="68"/>
      <c r="Q28" s="68"/>
      <c r="R28" s="68"/>
      <c r="S28" s="68"/>
    </row>
    <row r="29" customFormat="false" ht="30.75" hidden="false" customHeight="true" outlineLevel="0" collapsed="false">
      <c r="A29" s="55"/>
      <c r="B29" s="10"/>
      <c r="C29" s="29" t="s">
        <v>182</v>
      </c>
      <c r="D29" s="9" t="n">
        <v>515</v>
      </c>
      <c r="E29" s="29" t="s">
        <v>77</v>
      </c>
      <c r="F29" s="29" t="s">
        <v>22</v>
      </c>
      <c r="H29" s="29" t="s">
        <v>183</v>
      </c>
      <c r="I29" s="29" t="s">
        <v>22</v>
      </c>
      <c r="J29" s="68"/>
      <c r="K29" s="68"/>
      <c r="L29" s="68"/>
      <c r="M29" s="68"/>
      <c r="N29" s="68"/>
      <c r="O29" s="68"/>
      <c r="P29" s="68"/>
      <c r="Q29" s="68"/>
      <c r="R29" s="68"/>
      <c r="S29" s="68"/>
    </row>
    <row r="30" customFormat="false" ht="36.75" hidden="false" customHeight="true" outlineLevel="0" collapsed="false">
      <c r="A30" s="55"/>
      <c r="B30" s="10"/>
      <c r="C30" s="29" t="s">
        <v>184</v>
      </c>
      <c r="D30" s="9" t="n">
        <v>87</v>
      </c>
      <c r="E30" s="29" t="s">
        <v>94</v>
      </c>
      <c r="F30" s="29" t="s">
        <v>34</v>
      </c>
      <c r="H30" s="29" t="s">
        <v>185</v>
      </c>
      <c r="I30" s="40" t="s">
        <v>22</v>
      </c>
      <c r="J30" s="68"/>
      <c r="K30" s="68"/>
      <c r="L30" s="68"/>
      <c r="M30" s="68"/>
      <c r="N30" s="68"/>
      <c r="O30" s="68"/>
      <c r="P30" s="68"/>
      <c r="Q30" s="68"/>
      <c r="R30" s="68"/>
      <c r="S30" s="68"/>
    </row>
    <row r="31" customFormat="false" ht="30.55" hidden="false" customHeight="false" outlineLevel="0" collapsed="false">
      <c r="A31" s="55"/>
      <c r="B31" s="10"/>
      <c r="C31" s="29" t="s">
        <v>186</v>
      </c>
      <c r="D31" s="9" t="n">
        <v>70</v>
      </c>
      <c r="E31" s="29" t="s">
        <v>94</v>
      </c>
      <c r="F31" s="29" t="s">
        <v>34</v>
      </c>
      <c r="H31" s="29" t="s">
        <v>187</v>
      </c>
      <c r="I31" s="29" t="s">
        <v>34</v>
      </c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customFormat="false" ht="30.55" hidden="false" customHeight="false" outlineLevel="0" collapsed="false">
      <c r="A32" s="55"/>
      <c r="B32" s="10"/>
      <c r="C32" s="29" t="s">
        <v>188</v>
      </c>
      <c r="D32" s="9" t="n">
        <v>75</v>
      </c>
      <c r="E32" s="29" t="s">
        <v>94</v>
      </c>
      <c r="F32" s="29" t="s">
        <v>34</v>
      </c>
      <c r="H32" s="29" t="s">
        <v>189</v>
      </c>
      <c r="I32" s="29" t="s">
        <v>34</v>
      </c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customFormat="false" ht="30.55" hidden="false" customHeight="false" outlineLevel="0" collapsed="false">
      <c r="A33" s="55"/>
      <c r="B33" s="10"/>
      <c r="C33" s="29" t="s">
        <v>190</v>
      </c>
      <c r="D33" s="9" t="n">
        <v>62</v>
      </c>
      <c r="E33" s="29" t="s">
        <v>94</v>
      </c>
      <c r="F33" s="10" t="s">
        <v>34</v>
      </c>
      <c r="H33" s="29" t="s">
        <v>191</v>
      </c>
      <c r="I33" s="10" t="s">
        <v>34</v>
      </c>
      <c r="J33" s="12"/>
      <c r="K33" s="12"/>
      <c r="L33" s="12"/>
      <c r="M33" s="9"/>
      <c r="N33" s="9"/>
      <c r="O33" s="31"/>
      <c r="P33" s="32"/>
      <c r="Q33" s="69"/>
      <c r="R33" s="69"/>
      <c r="S33" s="69"/>
    </row>
    <row r="34" customFormat="false" ht="19.5" hidden="false" customHeight="true" outlineLevel="0" collapsed="false">
      <c r="A34" s="55"/>
      <c r="B34" s="10" t="s">
        <v>192</v>
      </c>
      <c r="C34" s="9" t="s">
        <v>193</v>
      </c>
      <c r="D34" s="9" t="n">
        <v>3400</v>
      </c>
      <c r="E34" s="29" t="s">
        <v>67</v>
      </c>
      <c r="F34" s="10" t="s">
        <v>22</v>
      </c>
      <c r="H34" s="9" t="s">
        <v>193</v>
      </c>
      <c r="I34" s="10" t="s">
        <v>22</v>
      </c>
      <c r="J34" s="12" t="n">
        <v>2467</v>
      </c>
      <c r="K34" s="12" t="n">
        <v>782</v>
      </c>
      <c r="L34" s="12" t="n">
        <v>3249</v>
      </c>
      <c r="M34" s="9" t="s">
        <v>49</v>
      </c>
      <c r="N34" s="9" t="n">
        <v>20</v>
      </c>
      <c r="O34" s="14" t="n">
        <f aca="false">+J34/L34</f>
        <v>0.759310557094491</v>
      </c>
      <c r="P34" s="15" t="n">
        <f aca="false">1-O34</f>
        <v>0.240689442905509</v>
      </c>
      <c r="Q34" s="16" t="n">
        <f aca="false">O34*N34</f>
        <v>15.1862111418898</v>
      </c>
      <c r="R34" s="16" t="n">
        <f aca="false">P34*N34</f>
        <v>4.81378885811019</v>
      </c>
      <c r="S34" s="17" t="s">
        <v>25</v>
      </c>
    </row>
    <row r="35" customFormat="false" ht="19.5" hidden="false" customHeight="true" outlineLevel="0" collapsed="false">
      <c r="A35" s="55"/>
      <c r="B35" s="10"/>
      <c r="C35" s="9" t="s">
        <v>194</v>
      </c>
      <c r="D35" s="9" t="n">
        <v>495</v>
      </c>
      <c r="E35" s="29" t="s">
        <v>195</v>
      </c>
      <c r="F35" s="10" t="s">
        <v>22</v>
      </c>
      <c r="H35" s="9" t="s">
        <v>194</v>
      </c>
      <c r="I35" s="10" t="s">
        <v>22</v>
      </c>
      <c r="J35" s="12" t="n">
        <v>259</v>
      </c>
      <c r="K35" s="12" t="n">
        <v>308</v>
      </c>
      <c r="L35" s="12" t="n">
        <v>567</v>
      </c>
      <c r="M35" s="70" t="s">
        <v>70</v>
      </c>
      <c r="N35" s="9" t="n">
        <v>16</v>
      </c>
      <c r="O35" s="14" t="n">
        <f aca="false">+J35/L35</f>
        <v>0.45679012345679</v>
      </c>
      <c r="P35" s="15" t="n">
        <f aca="false">1-O35</f>
        <v>0.54320987654321</v>
      </c>
      <c r="Q35" s="16" t="n">
        <f aca="false">O35*N35</f>
        <v>7.30864197530864</v>
      </c>
      <c r="R35" s="16" t="n">
        <f aca="false">P35*N35</f>
        <v>8.69135802469136</v>
      </c>
      <c r="S35" s="17" t="s">
        <v>25</v>
      </c>
    </row>
    <row r="36" customFormat="false" ht="19.5" hidden="false" customHeight="true" outlineLevel="0" collapsed="false">
      <c r="A36" s="55"/>
      <c r="B36" s="10"/>
      <c r="C36" s="10" t="s">
        <v>196</v>
      </c>
      <c r="D36" s="9" t="n">
        <v>291</v>
      </c>
      <c r="E36" s="29" t="s">
        <v>33</v>
      </c>
      <c r="F36" s="10" t="s">
        <v>22</v>
      </c>
      <c r="H36" s="10" t="s">
        <v>196</v>
      </c>
      <c r="I36" s="10" t="s">
        <v>22</v>
      </c>
      <c r="J36" s="12" t="n">
        <v>258</v>
      </c>
      <c r="K36" s="12" t="n">
        <v>246</v>
      </c>
      <c r="L36" s="12" t="n">
        <v>504</v>
      </c>
      <c r="M36" s="9" t="s">
        <v>70</v>
      </c>
      <c r="N36" s="9" t="n">
        <v>16</v>
      </c>
      <c r="O36" s="14" t="n">
        <f aca="false">+J36/L36</f>
        <v>0.511904761904762</v>
      </c>
      <c r="P36" s="15" t="n">
        <f aca="false">1-O36</f>
        <v>0.488095238095238</v>
      </c>
      <c r="Q36" s="16" t="n">
        <f aca="false">O36*N36</f>
        <v>8.19047619047619</v>
      </c>
      <c r="R36" s="16" t="n">
        <f aca="false">P36*N36</f>
        <v>7.80952380952381</v>
      </c>
      <c r="S36" s="17" t="s">
        <v>25</v>
      </c>
    </row>
    <row r="37" customFormat="false" ht="19.5" hidden="false" customHeight="true" outlineLevel="0" collapsed="false">
      <c r="A37" s="55"/>
      <c r="B37" s="10"/>
      <c r="C37" s="10" t="s">
        <v>197</v>
      </c>
      <c r="D37" s="9" t="n">
        <v>821</v>
      </c>
      <c r="E37" s="29" t="s">
        <v>67</v>
      </c>
      <c r="F37" s="10" t="s">
        <v>22</v>
      </c>
      <c r="H37" s="10" t="s">
        <v>197</v>
      </c>
      <c r="I37" s="10" t="s">
        <v>22</v>
      </c>
      <c r="J37" s="12" t="n">
        <v>582</v>
      </c>
      <c r="K37" s="12" t="n">
        <v>212</v>
      </c>
      <c r="L37" s="12" t="n">
        <v>794</v>
      </c>
      <c r="M37" s="9" t="s">
        <v>49</v>
      </c>
      <c r="N37" s="9" t="n">
        <v>20</v>
      </c>
      <c r="O37" s="14" t="n">
        <f aca="false">+J37/L37</f>
        <v>0.732997481108312</v>
      </c>
      <c r="P37" s="15" t="n">
        <f aca="false">1-O37</f>
        <v>0.267002518891688</v>
      </c>
      <c r="Q37" s="16" t="n">
        <f aca="false">O37*N37</f>
        <v>14.6599496221662</v>
      </c>
      <c r="R37" s="16" t="n">
        <f aca="false">P37*N37</f>
        <v>5.34005037783375</v>
      </c>
      <c r="S37" s="17" t="s">
        <v>25</v>
      </c>
    </row>
    <row r="38" customFormat="false" ht="19.5" hidden="false" customHeight="true" outlineLevel="0" collapsed="false">
      <c r="A38" s="55"/>
      <c r="B38" s="10"/>
      <c r="C38" s="10" t="s">
        <v>198</v>
      </c>
      <c r="D38" s="9" t="n">
        <v>592</v>
      </c>
      <c r="E38" s="29" t="s">
        <v>77</v>
      </c>
      <c r="F38" s="10" t="s">
        <v>22</v>
      </c>
      <c r="H38" s="10" t="s">
        <v>198</v>
      </c>
      <c r="I38" s="10" t="s">
        <v>22</v>
      </c>
      <c r="J38" s="12" t="n">
        <v>408</v>
      </c>
      <c r="K38" s="12" t="n">
        <v>138</v>
      </c>
      <c r="L38" s="12" t="n">
        <v>546</v>
      </c>
      <c r="M38" s="9" t="s">
        <v>70</v>
      </c>
      <c r="N38" s="9" t="n">
        <v>16</v>
      </c>
      <c r="O38" s="14" t="n">
        <f aca="false">+J38/L38</f>
        <v>0.747252747252747</v>
      </c>
      <c r="P38" s="15" t="n">
        <f aca="false">1-O38</f>
        <v>0.252747252747253</v>
      </c>
      <c r="Q38" s="16" t="n">
        <f aca="false">O38*N38</f>
        <v>11.956043956044</v>
      </c>
      <c r="R38" s="16" t="n">
        <f aca="false">P38*N38</f>
        <v>4.04395604395604</v>
      </c>
      <c r="S38" s="17" t="s">
        <v>25</v>
      </c>
    </row>
    <row r="39" customFormat="false" ht="19.5" hidden="false" customHeight="true" outlineLevel="0" collapsed="false">
      <c r="A39" s="55"/>
      <c r="B39" s="10"/>
      <c r="C39" s="10" t="s">
        <v>199</v>
      </c>
      <c r="D39" s="9" t="n">
        <v>748</v>
      </c>
      <c r="E39" s="29" t="s">
        <v>67</v>
      </c>
      <c r="F39" s="10" t="s">
        <v>22</v>
      </c>
      <c r="H39" s="10" t="s">
        <v>199</v>
      </c>
      <c r="I39" s="10" t="s">
        <v>22</v>
      </c>
      <c r="J39" s="12" t="n">
        <v>507</v>
      </c>
      <c r="K39" s="12" t="n">
        <v>151</v>
      </c>
      <c r="L39" s="12" t="n">
        <v>658</v>
      </c>
      <c r="M39" s="9" t="s">
        <v>70</v>
      </c>
      <c r="N39" s="9" t="n">
        <v>16</v>
      </c>
      <c r="O39" s="14" t="n">
        <f aca="false">+J39/L39</f>
        <v>0.770516717325228</v>
      </c>
      <c r="P39" s="15" t="n">
        <f aca="false">1-O39</f>
        <v>0.229483282674772</v>
      </c>
      <c r="Q39" s="16" t="n">
        <f aca="false">O39*N39</f>
        <v>12.3282674772036</v>
      </c>
      <c r="R39" s="16" t="n">
        <f aca="false">P39*N39</f>
        <v>3.67173252279635</v>
      </c>
      <c r="S39" s="17" t="s">
        <v>25</v>
      </c>
    </row>
    <row r="40" customFormat="false" ht="19.5" hidden="false" customHeight="true" outlineLevel="0" collapsed="false">
      <c r="A40" s="55"/>
      <c r="B40" s="10"/>
      <c r="C40" s="10" t="s">
        <v>200</v>
      </c>
      <c r="D40" s="9" t="n">
        <v>454</v>
      </c>
      <c r="E40" s="29" t="s">
        <v>33</v>
      </c>
      <c r="F40" s="10" t="s">
        <v>22</v>
      </c>
      <c r="H40" s="10" t="s">
        <v>200</v>
      </c>
      <c r="I40" s="10" t="s">
        <v>22</v>
      </c>
      <c r="J40" s="12" t="n">
        <v>279</v>
      </c>
      <c r="K40" s="12" t="n">
        <v>84</v>
      </c>
      <c r="L40" s="12" t="n">
        <v>363</v>
      </c>
      <c r="M40" s="9" t="s">
        <v>35</v>
      </c>
      <c r="N40" s="9" t="n">
        <v>14</v>
      </c>
      <c r="O40" s="14" t="n">
        <f aca="false">+J40/L40</f>
        <v>0.768595041322314</v>
      </c>
      <c r="P40" s="15" t="n">
        <f aca="false">1-O40</f>
        <v>0.231404958677686</v>
      </c>
      <c r="Q40" s="16" t="n">
        <f aca="false">O40*N40</f>
        <v>10.7603305785124</v>
      </c>
      <c r="R40" s="16" t="n">
        <f aca="false">P40*N40</f>
        <v>3.2396694214876</v>
      </c>
      <c r="S40" s="17" t="s">
        <v>25</v>
      </c>
    </row>
    <row r="41" customFormat="false" ht="19.5" hidden="false" customHeight="true" outlineLevel="0" collapsed="false">
      <c r="A41" s="55"/>
      <c r="B41" s="10"/>
      <c r="C41" s="10" t="s">
        <v>201</v>
      </c>
      <c r="D41" s="9" t="n">
        <v>336</v>
      </c>
      <c r="E41" s="29" t="s">
        <v>33</v>
      </c>
      <c r="F41" s="10" t="s">
        <v>22</v>
      </c>
      <c r="H41" s="10" t="s">
        <v>201</v>
      </c>
      <c r="I41" s="10" t="s">
        <v>22</v>
      </c>
      <c r="J41" s="12" t="n">
        <v>221</v>
      </c>
      <c r="K41" s="12" t="n">
        <v>98</v>
      </c>
      <c r="L41" s="12" t="n">
        <v>319</v>
      </c>
      <c r="M41" s="9" t="s">
        <v>35</v>
      </c>
      <c r="N41" s="9" t="n">
        <v>14</v>
      </c>
      <c r="O41" s="14" t="n">
        <f aca="false">+J41/L41</f>
        <v>0.692789968652038</v>
      </c>
      <c r="P41" s="15" t="n">
        <f aca="false">1-O41</f>
        <v>0.307210031347962</v>
      </c>
      <c r="Q41" s="16" t="n">
        <f aca="false">O41*N41</f>
        <v>9.69905956112853</v>
      </c>
      <c r="R41" s="16" t="n">
        <f aca="false">P41*N41</f>
        <v>4.30094043887147</v>
      </c>
      <c r="S41" s="17" t="s">
        <v>25</v>
      </c>
    </row>
    <row r="42" customFormat="false" ht="19.5" hidden="false" customHeight="true" outlineLevel="0" collapsed="false">
      <c r="A42" s="55"/>
      <c r="B42" s="10"/>
      <c r="C42" s="10" t="s">
        <v>202</v>
      </c>
      <c r="D42" s="9" t="n">
        <v>365</v>
      </c>
      <c r="E42" s="29" t="s">
        <v>33</v>
      </c>
      <c r="F42" s="10" t="s">
        <v>22</v>
      </c>
      <c r="H42" s="10" t="s">
        <v>202</v>
      </c>
      <c r="I42" s="10" t="s">
        <v>22</v>
      </c>
      <c r="J42" s="12" t="n">
        <v>258</v>
      </c>
      <c r="K42" s="12" t="n">
        <v>83</v>
      </c>
      <c r="L42" s="12" t="n">
        <v>341</v>
      </c>
      <c r="M42" s="9" t="s">
        <v>35</v>
      </c>
      <c r="N42" s="9" t="n">
        <v>14</v>
      </c>
      <c r="O42" s="14" t="n">
        <f aca="false">+J42/L42</f>
        <v>0.756598240469208</v>
      </c>
      <c r="P42" s="15" t="n">
        <f aca="false">1-O42</f>
        <v>0.243401759530792</v>
      </c>
      <c r="Q42" s="16" t="n">
        <f aca="false">O42*N42</f>
        <v>10.5923753665689</v>
      </c>
      <c r="R42" s="16" t="n">
        <f aca="false">P42*N42</f>
        <v>3.40762463343109</v>
      </c>
      <c r="S42" s="17" t="s">
        <v>25</v>
      </c>
    </row>
    <row r="43" customFormat="false" ht="19.5" hidden="false" customHeight="true" outlineLevel="0" collapsed="false">
      <c r="A43" s="55"/>
      <c r="B43" s="10"/>
      <c r="C43" s="10" t="s">
        <v>203</v>
      </c>
      <c r="D43" s="9" t="n">
        <v>288</v>
      </c>
      <c r="E43" s="29" t="s">
        <v>33</v>
      </c>
      <c r="F43" s="10" t="s">
        <v>22</v>
      </c>
      <c r="H43" s="10" t="s">
        <v>203</v>
      </c>
      <c r="I43" s="10" t="s">
        <v>22</v>
      </c>
      <c r="J43" s="12" t="n">
        <v>213</v>
      </c>
      <c r="K43" s="12" t="n">
        <v>78</v>
      </c>
      <c r="L43" s="12" t="n">
        <v>291</v>
      </c>
      <c r="M43" s="9" t="s">
        <v>35</v>
      </c>
      <c r="N43" s="9" t="n">
        <v>14</v>
      </c>
      <c r="O43" s="14" t="n">
        <f aca="false">+J43/L43</f>
        <v>0.731958762886598</v>
      </c>
      <c r="P43" s="15" t="n">
        <f aca="false">1-O43</f>
        <v>0.268041237113402</v>
      </c>
      <c r="Q43" s="16" t="n">
        <f aca="false">O43*N43</f>
        <v>10.2474226804124</v>
      </c>
      <c r="R43" s="16" t="n">
        <f aca="false">P43*N43</f>
        <v>3.75257731958763</v>
      </c>
      <c r="S43" s="17" t="s">
        <v>25</v>
      </c>
    </row>
    <row r="44" customFormat="false" ht="49.5" hidden="false" customHeight="true" outlineLevel="0" collapsed="false">
      <c r="A44" s="55"/>
      <c r="B44" s="56" t="s">
        <v>204</v>
      </c>
      <c r="C44" s="9" t="s">
        <v>205</v>
      </c>
      <c r="D44" s="9" t="n">
        <v>2563</v>
      </c>
      <c r="E44" s="10" t="s">
        <v>67</v>
      </c>
      <c r="F44" s="10" t="s">
        <v>22</v>
      </c>
      <c r="H44" s="9" t="s">
        <v>205</v>
      </c>
      <c r="I44" s="10" t="s">
        <v>22</v>
      </c>
      <c r="J44" s="12" t="n">
        <v>1573</v>
      </c>
      <c r="K44" s="12" t="n">
        <v>1008</v>
      </c>
      <c r="L44" s="12" t="n">
        <v>2581</v>
      </c>
      <c r="M44" s="9" t="s">
        <v>49</v>
      </c>
      <c r="N44" s="9" t="n">
        <v>20</v>
      </c>
      <c r="O44" s="14" t="n">
        <f aca="false">+J44/L44</f>
        <v>0.609453700116234</v>
      </c>
      <c r="P44" s="15" t="n">
        <f aca="false">1-O44</f>
        <v>0.390546299883766</v>
      </c>
      <c r="Q44" s="16" t="n">
        <f aca="false">O44*N44</f>
        <v>12.1890740023247</v>
      </c>
      <c r="R44" s="16" t="n">
        <f aca="false">P44*N44</f>
        <v>7.81092599767532</v>
      </c>
      <c r="S44" s="17" t="s">
        <v>25</v>
      </c>
    </row>
    <row r="45" customFormat="false" ht="36.75" hidden="false" customHeight="true" outlineLevel="0" collapsed="false">
      <c r="A45" s="55"/>
      <c r="B45" s="71" t="s">
        <v>206</v>
      </c>
      <c r="C45" s="20"/>
      <c r="D45" s="20"/>
      <c r="E45" s="20"/>
      <c r="F45" s="10" t="s">
        <v>22</v>
      </c>
      <c r="H45" s="20"/>
      <c r="I45" s="10" t="s">
        <v>22</v>
      </c>
      <c r="J45" s="72" t="s">
        <v>207</v>
      </c>
      <c r="K45" s="72"/>
      <c r="L45" s="72"/>
      <c r="M45" s="72"/>
      <c r="N45" s="72"/>
      <c r="O45" s="72"/>
      <c r="P45" s="72"/>
      <c r="Q45" s="72"/>
      <c r="R45" s="72"/>
      <c r="S45" s="72"/>
    </row>
    <row r="46" customFormat="false" ht="30" hidden="false" customHeight="true" outlineLevel="0" collapsed="false">
      <c r="A46" s="55"/>
      <c r="B46" s="71" t="s">
        <v>208</v>
      </c>
      <c r="C46" s="20"/>
      <c r="D46" s="20"/>
      <c r="E46" s="20"/>
      <c r="F46" s="10" t="s">
        <v>22</v>
      </c>
      <c r="H46" s="20"/>
      <c r="I46" s="10" t="s">
        <v>22</v>
      </c>
      <c r="J46" s="72"/>
      <c r="K46" s="72"/>
      <c r="L46" s="72"/>
      <c r="M46" s="72"/>
      <c r="N46" s="72"/>
      <c r="O46" s="72"/>
      <c r="P46" s="72"/>
      <c r="Q46" s="72"/>
      <c r="R46" s="72"/>
      <c r="S46" s="72"/>
    </row>
    <row r="47" customFormat="false" ht="27" hidden="false" customHeight="true" outlineLevel="0" collapsed="false">
      <c r="A47" s="55"/>
      <c r="B47" s="71" t="s">
        <v>209</v>
      </c>
      <c r="C47" s="20"/>
      <c r="D47" s="20"/>
      <c r="E47" s="20"/>
      <c r="F47" s="10" t="s">
        <v>22</v>
      </c>
      <c r="H47" s="20"/>
      <c r="I47" s="10" t="s">
        <v>22</v>
      </c>
      <c r="J47" s="72"/>
      <c r="K47" s="72"/>
      <c r="L47" s="72"/>
      <c r="M47" s="72"/>
      <c r="N47" s="72"/>
      <c r="O47" s="72"/>
      <c r="P47" s="72"/>
      <c r="Q47" s="72"/>
      <c r="R47" s="72"/>
      <c r="S47" s="72"/>
    </row>
    <row r="48" customFormat="false" ht="34.5" hidden="false" customHeight="true" outlineLevel="0" collapsed="false">
      <c r="A48" s="55"/>
      <c r="B48" s="71" t="s">
        <v>210</v>
      </c>
      <c r="C48" s="20"/>
      <c r="D48" s="20"/>
      <c r="E48" s="20"/>
      <c r="F48" s="10" t="s">
        <v>22</v>
      </c>
      <c r="H48" s="20"/>
      <c r="I48" s="10" t="s">
        <v>22</v>
      </c>
      <c r="J48" s="72"/>
      <c r="K48" s="72"/>
      <c r="L48" s="72"/>
      <c r="M48" s="72"/>
      <c r="N48" s="72"/>
      <c r="O48" s="72"/>
      <c r="P48" s="72"/>
      <c r="Q48" s="72"/>
      <c r="R48" s="72"/>
      <c r="S48" s="72"/>
    </row>
    <row r="49" customFormat="false" ht="30.75" hidden="false" customHeight="true" outlineLevel="0" collapsed="false">
      <c r="A49" s="55"/>
      <c r="B49" s="71" t="s">
        <v>211</v>
      </c>
      <c r="C49" s="20"/>
      <c r="D49" s="20"/>
      <c r="E49" s="20"/>
      <c r="F49" s="10" t="s">
        <v>22</v>
      </c>
      <c r="H49" s="20"/>
      <c r="I49" s="10" t="s">
        <v>22</v>
      </c>
      <c r="J49" s="72"/>
      <c r="K49" s="72"/>
      <c r="L49" s="72"/>
      <c r="M49" s="72"/>
      <c r="N49" s="72"/>
      <c r="O49" s="72"/>
      <c r="P49" s="72"/>
      <c r="Q49" s="72"/>
      <c r="R49" s="72"/>
      <c r="S49" s="72"/>
    </row>
    <row r="50" customFormat="false" ht="41.25" hidden="false" customHeight="true" outlineLevel="0" collapsed="false">
      <c r="A50" s="55"/>
      <c r="B50" s="71" t="s">
        <v>212</v>
      </c>
      <c r="C50" s="20"/>
      <c r="D50" s="20"/>
      <c r="E50" s="20"/>
      <c r="F50" s="10" t="s">
        <v>22</v>
      </c>
      <c r="H50" s="20"/>
      <c r="I50" s="10" t="s">
        <v>22</v>
      </c>
      <c r="J50" s="72"/>
      <c r="K50" s="72"/>
      <c r="L50" s="72"/>
      <c r="M50" s="72"/>
      <c r="N50" s="72"/>
      <c r="O50" s="72"/>
      <c r="P50" s="72"/>
      <c r="Q50" s="72"/>
      <c r="R50" s="72"/>
      <c r="S50" s="72"/>
    </row>
    <row r="51" customFormat="false" ht="14.25" hidden="false" customHeight="false" outlineLevel="0" collapsed="false">
      <c r="A51" s="55"/>
      <c r="B51" s="71" t="s">
        <v>213</v>
      </c>
      <c r="C51" s="20"/>
      <c r="D51" s="20"/>
      <c r="E51" s="20"/>
      <c r="F51" s="10" t="s">
        <v>22</v>
      </c>
      <c r="H51" s="20"/>
      <c r="I51" s="10" t="s">
        <v>22</v>
      </c>
      <c r="J51" s="72"/>
      <c r="K51" s="72"/>
      <c r="L51" s="72"/>
      <c r="M51" s="72"/>
      <c r="N51" s="72"/>
      <c r="O51" s="72"/>
      <c r="P51" s="72"/>
      <c r="Q51" s="72"/>
      <c r="R51" s="72"/>
      <c r="S51" s="72"/>
    </row>
    <row r="52" customFormat="false" ht="30" hidden="false" customHeight="true" outlineLevel="0" collapsed="false">
      <c r="A52" s="55"/>
      <c r="B52" s="71" t="s">
        <v>214</v>
      </c>
      <c r="C52" s="20"/>
      <c r="D52" s="20"/>
      <c r="E52" s="20"/>
      <c r="F52" s="10" t="s">
        <v>22</v>
      </c>
      <c r="H52" s="20"/>
      <c r="I52" s="10" t="s">
        <v>22</v>
      </c>
      <c r="J52" s="72"/>
      <c r="K52" s="72"/>
      <c r="L52" s="72"/>
      <c r="M52" s="72"/>
      <c r="N52" s="72"/>
      <c r="O52" s="72"/>
      <c r="P52" s="72"/>
      <c r="Q52" s="72"/>
      <c r="R52" s="72"/>
      <c r="S52" s="72"/>
    </row>
    <row r="53" customFormat="false" ht="33.75" hidden="false" customHeight="true" outlineLevel="0" collapsed="false">
      <c r="A53" s="55"/>
      <c r="B53" s="71" t="s">
        <v>215</v>
      </c>
      <c r="C53" s="20"/>
      <c r="D53" s="20"/>
      <c r="E53" s="20"/>
      <c r="F53" s="10" t="s">
        <v>22</v>
      </c>
      <c r="H53" s="20"/>
      <c r="I53" s="10" t="s">
        <v>22</v>
      </c>
      <c r="J53" s="72"/>
      <c r="K53" s="72"/>
      <c r="L53" s="72"/>
      <c r="M53" s="72"/>
      <c r="N53" s="72"/>
      <c r="O53" s="72"/>
      <c r="P53" s="72"/>
      <c r="Q53" s="72"/>
      <c r="R53" s="72"/>
      <c r="S53" s="72"/>
    </row>
    <row r="54" customFormat="false" ht="30.75" hidden="false" customHeight="true" outlineLevel="0" collapsed="false">
      <c r="A54" s="55"/>
      <c r="B54" s="71" t="s">
        <v>216</v>
      </c>
      <c r="C54" s="20"/>
      <c r="D54" s="20"/>
      <c r="E54" s="20"/>
      <c r="F54" s="10" t="s">
        <v>22</v>
      </c>
      <c r="H54" s="20"/>
      <c r="I54" s="10" t="s">
        <v>22</v>
      </c>
      <c r="J54" s="72"/>
      <c r="K54" s="72"/>
      <c r="L54" s="72"/>
      <c r="M54" s="72"/>
      <c r="N54" s="72"/>
      <c r="O54" s="72"/>
      <c r="P54" s="72"/>
      <c r="Q54" s="72"/>
      <c r="R54" s="72"/>
      <c r="S54" s="72"/>
    </row>
    <row r="55" customFormat="false" ht="31.5" hidden="false" customHeight="true" outlineLevel="0" collapsed="false">
      <c r="A55" s="55"/>
      <c r="B55" s="71" t="s">
        <v>217</v>
      </c>
      <c r="C55" s="20"/>
      <c r="D55" s="20"/>
      <c r="E55" s="20"/>
      <c r="F55" s="10" t="s">
        <v>22</v>
      </c>
      <c r="H55" s="20"/>
      <c r="I55" s="10" t="s">
        <v>22</v>
      </c>
      <c r="J55" s="72"/>
      <c r="K55" s="72"/>
      <c r="L55" s="72"/>
      <c r="M55" s="72"/>
      <c r="N55" s="72"/>
      <c r="O55" s="72"/>
      <c r="P55" s="72"/>
      <c r="Q55" s="72"/>
      <c r="R55" s="72"/>
      <c r="S55" s="72"/>
    </row>
    <row r="56" customFormat="false" ht="24.75" hidden="false" customHeight="true" outlineLevel="0" collapsed="false">
      <c r="A56" s="55"/>
      <c r="B56" s="71" t="s">
        <v>218</v>
      </c>
      <c r="C56" s="20"/>
      <c r="D56" s="20"/>
      <c r="E56" s="20"/>
      <c r="F56" s="10" t="s">
        <v>22</v>
      </c>
      <c r="H56" s="20"/>
      <c r="I56" s="10" t="s">
        <v>22</v>
      </c>
      <c r="J56" s="72"/>
      <c r="K56" s="72"/>
      <c r="L56" s="72"/>
      <c r="M56" s="72"/>
      <c r="N56" s="72"/>
      <c r="O56" s="72"/>
      <c r="P56" s="72"/>
      <c r="Q56" s="72"/>
      <c r="R56" s="72"/>
      <c r="S56" s="72"/>
    </row>
    <row r="57" customFormat="false" ht="32.25" hidden="false" customHeight="true" outlineLevel="0" collapsed="false">
      <c r="A57" s="55"/>
      <c r="B57" s="71" t="s">
        <v>219</v>
      </c>
      <c r="C57" s="20"/>
      <c r="D57" s="20"/>
      <c r="E57" s="20"/>
      <c r="F57" s="10" t="s">
        <v>22</v>
      </c>
      <c r="H57" s="20"/>
      <c r="I57" s="10" t="s">
        <v>22</v>
      </c>
      <c r="J57" s="72"/>
      <c r="K57" s="72"/>
      <c r="L57" s="72"/>
      <c r="M57" s="72"/>
      <c r="N57" s="72"/>
      <c r="O57" s="72"/>
      <c r="P57" s="72"/>
      <c r="Q57" s="72"/>
      <c r="R57" s="72"/>
      <c r="S57" s="72"/>
    </row>
    <row r="58" customFormat="false" ht="14.25" hidden="false" customHeight="true" outlineLevel="0" collapsed="false">
      <c r="A58" s="55"/>
      <c r="B58" s="56" t="s">
        <v>220</v>
      </c>
      <c r="C58" s="9" t="s">
        <v>221</v>
      </c>
      <c r="D58" s="9" t="n">
        <v>127</v>
      </c>
      <c r="E58" s="29" t="s">
        <v>33</v>
      </c>
      <c r="F58" s="29" t="s">
        <v>34</v>
      </c>
      <c r="H58" s="19" t="s">
        <v>222</v>
      </c>
      <c r="I58" s="29" t="s">
        <v>34</v>
      </c>
      <c r="J58" s="12" t="n">
        <v>33</v>
      </c>
      <c r="K58" s="12" t="n">
        <v>21</v>
      </c>
      <c r="L58" s="12" t="n">
        <v>54</v>
      </c>
      <c r="M58" s="9" t="s">
        <v>223</v>
      </c>
      <c r="N58" s="9" t="s">
        <v>223</v>
      </c>
      <c r="O58" s="31" t="n">
        <f aca="false">+J58/L58</f>
        <v>0.611111111111111</v>
      </c>
      <c r="P58" s="32" t="n">
        <f aca="false">1-O58</f>
        <v>0.388888888888889</v>
      </c>
      <c r="Q58" s="69"/>
      <c r="R58" s="69"/>
      <c r="S58" s="69"/>
    </row>
    <row r="59" customFormat="false" ht="14.25" hidden="false" customHeight="false" outlineLevel="0" collapsed="false">
      <c r="A59" s="55"/>
      <c r="B59" s="56"/>
      <c r="C59" s="9" t="s">
        <v>224</v>
      </c>
      <c r="D59" s="9"/>
      <c r="E59" s="29"/>
      <c r="F59" s="29"/>
      <c r="H59" s="19"/>
      <c r="I59" s="29"/>
      <c r="J59" s="12" t="n">
        <v>31</v>
      </c>
      <c r="K59" s="12" t="n">
        <v>39</v>
      </c>
      <c r="L59" s="12" t="n">
        <v>70</v>
      </c>
      <c r="M59" s="9" t="s">
        <v>223</v>
      </c>
      <c r="N59" s="9" t="s">
        <v>223</v>
      </c>
      <c r="O59" s="31" t="n">
        <f aca="false">+J59/L59</f>
        <v>0.442857142857143</v>
      </c>
      <c r="P59" s="32" t="n">
        <f aca="false">1-O59</f>
        <v>0.557142857142857</v>
      </c>
      <c r="Q59" s="69"/>
      <c r="R59" s="69"/>
      <c r="S59" s="69"/>
    </row>
    <row r="60" customFormat="false" ht="20.85" hidden="false" customHeight="false" outlineLevel="0" collapsed="false">
      <c r="A60" s="55"/>
      <c r="B60" s="73" t="s">
        <v>225</v>
      </c>
      <c r="C60" s="19" t="s">
        <v>226</v>
      </c>
      <c r="D60" s="9" t="n">
        <v>27</v>
      </c>
      <c r="E60" s="29" t="s">
        <v>151</v>
      </c>
      <c r="F60" s="29" t="s">
        <v>34</v>
      </c>
      <c r="H60" s="19" t="s">
        <v>226</v>
      </c>
      <c r="I60" s="29" t="s">
        <v>34</v>
      </c>
      <c r="J60" s="12" t="n">
        <v>13</v>
      </c>
      <c r="K60" s="12" t="n">
        <v>15</v>
      </c>
      <c r="L60" s="12" t="n">
        <v>28</v>
      </c>
      <c r="M60" s="9" t="s">
        <v>152</v>
      </c>
      <c r="N60" s="9" t="n">
        <v>2</v>
      </c>
      <c r="O60" s="14" t="n">
        <f aca="false">+J60/L60</f>
        <v>0.464285714285714</v>
      </c>
      <c r="P60" s="15" t="n">
        <f aca="false">1-O60</f>
        <v>0.535714285714286</v>
      </c>
      <c r="Q60" s="16" t="n">
        <f aca="false">O60*N60</f>
        <v>0.928571428571429</v>
      </c>
      <c r="R60" s="16" t="n">
        <f aca="false">P60*N60</f>
        <v>1.07142857142857</v>
      </c>
      <c r="S60" s="17" t="s">
        <v>25</v>
      </c>
    </row>
    <row r="61" customFormat="false" ht="14.25" hidden="false" customHeight="true" outlineLevel="0" collapsed="false">
      <c r="A61" s="55"/>
      <c r="B61" s="73" t="s">
        <v>227</v>
      </c>
      <c r="C61" s="9" t="s">
        <v>228</v>
      </c>
      <c r="D61" s="9" t="n">
        <v>341</v>
      </c>
      <c r="E61" s="29" t="s">
        <v>33</v>
      </c>
      <c r="F61" s="29" t="s">
        <v>22</v>
      </c>
      <c r="H61" s="19" t="s">
        <v>229</v>
      </c>
      <c r="I61" s="29" t="s">
        <v>22</v>
      </c>
      <c r="J61" s="12" t="n">
        <v>116</v>
      </c>
      <c r="K61" s="12" t="n">
        <v>204</v>
      </c>
      <c r="L61" s="12" t="n">
        <v>320</v>
      </c>
      <c r="M61" s="9" t="s">
        <v>35</v>
      </c>
      <c r="N61" s="9" t="n">
        <v>14</v>
      </c>
      <c r="O61" s="14" t="n">
        <f aca="false">+J61/L61</f>
        <v>0.3625</v>
      </c>
      <c r="P61" s="15" t="n">
        <f aca="false">1-O61</f>
        <v>0.6375</v>
      </c>
      <c r="Q61" s="16" t="n">
        <f aca="false">O61*N61</f>
        <v>5.075</v>
      </c>
      <c r="R61" s="16" t="n">
        <f aca="false">P61*N61</f>
        <v>8.925</v>
      </c>
      <c r="S61" s="17" t="s">
        <v>25</v>
      </c>
    </row>
    <row r="62" customFormat="false" ht="14.25" hidden="false" customHeight="false" outlineLevel="0" collapsed="false">
      <c r="A62" s="55"/>
      <c r="B62" s="73"/>
      <c r="C62" s="9" t="s">
        <v>230</v>
      </c>
      <c r="D62" s="9"/>
      <c r="E62" s="29"/>
      <c r="F62" s="29"/>
      <c r="H62" s="19"/>
      <c r="I62" s="29"/>
      <c r="J62" s="12" t="n">
        <v>15</v>
      </c>
      <c r="K62" s="12" t="n">
        <v>25</v>
      </c>
      <c r="L62" s="12" t="n">
        <v>40</v>
      </c>
      <c r="M62" s="9" t="s">
        <v>223</v>
      </c>
      <c r="N62" s="9" t="s">
        <v>223</v>
      </c>
      <c r="O62" s="31" t="n">
        <f aca="false">+J62/L62</f>
        <v>0.375</v>
      </c>
      <c r="P62" s="32" t="n">
        <f aca="false">1-O62</f>
        <v>0.625</v>
      </c>
      <c r="Q62" s="34"/>
      <c r="R62" s="34"/>
      <c r="S62" s="12"/>
    </row>
    <row r="63" customFormat="false" ht="14.25" hidden="false" customHeight="false" outlineLevel="0" collapsed="false">
      <c r="A63" s="55"/>
      <c r="B63" s="56" t="s">
        <v>231</v>
      </c>
      <c r="C63" s="19" t="s">
        <v>232</v>
      </c>
      <c r="D63" s="9" t="n">
        <v>186</v>
      </c>
      <c r="E63" s="29" t="s">
        <v>46</v>
      </c>
      <c r="F63" s="29" t="s">
        <v>34</v>
      </c>
      <c r="H63" s="19" t="s">
        <v>232</v>
      </c>
      <c r="I63" s="29" t="s">
        <v>22</v>
      </c>
      <c r="J63" s="12" t="n">
        <v>110</v>
      </c>
      <c r="K63" s="12" t="n">
        <v>181</v>
      </c>
      <c r="L63" s="12" t="n">
        <v>291</v>
      </c>
      <c r="M63" s="9" t="s">
        <v>35</v>
      </c>
      <c r="N63" s="9" t="n">
        <v>14</v>
      </c>
      <c r="O63" s="14" t="n">
        <f aca="false">+J63/L63</f>
        <v>0.378006872852234</v>
      </c>
      <c r="P63" s="15" t="n">
        <f aca="false">1-O63</f>
        <v>0.621993127147766</v>
      </c>
      <c r="Q63" s="16" t="n">
        <f aca="false">O63*N63</f>
        <v>5.29209621993127</v>
      </c>
      <c r="R63" s="16" t="n">
        <f aca="false">P63*N63</f>
        <v>8.70790378006873</v>
      </c>
      <c r="S63" s="17" t="s">
        <v>25</v>
      </c>
    </row>
    <row r="64" customFormat="false" ht="14.25" hidden="false" customHeight="false" outlineLevel="0" collapsed="false">
      <c r="A64" s="55"/>
      <c r="B64" s="56" t="s">
        <v>233</v>
      </c>
      <c r="C64" s="19" t="s">
        <v>234</v>
      </c>
      <c r="D64" s="9" t="n">
        <v>282</v>
      </c>
      <c r="E64" s="29" t="s">
        <v>33</v>
      </c>
      <c r="F64" s="29" t="s">
        <v>22</v>
      </c>
      <c r="H64" s="19" t="s">
        <v>234</v>
      </c>
      <c r="I64" s="29" t="s">
        <v>22</v>
      </c>
      <c r="J64" s="12" t="n">
        <v>90</v>
      </c>
      <c r="K64" s="12" t="n">
        <v>195</v>
      </c>
      <c r="L64" s="12" t="n">
        <v>285</v>
      </c>
      <c r="M64" s="9" t="s">
        <v>35</v>
      </c>
      <c r="N64" s="9" t="n">
        <v>14</v>
      </c>
      <c r="O64" s="14" t="n">
        <f aca="false">+J64/L64</f>
        <v>0.315789473684211</v>
      </c>
      <c r="P64" s="15" t="n">
        <f aca="false">1-O64</f>
        <v>0.68421052631579</v>
      </c>
      <c r="Q64" s="16" t="n">
        <f aca="false">O64*N64</f>
        <v>4.42105263157895</v>
      </c>
      <c r="R64" s="16" t="n">
        <f aca="false">P64*N64</f>
        <v>9.57894736842105</v>
      </c>
      <c r="S64" s="17" t="s">
        <v>25</v>
      </c>
    </row>
    <row r="65" customFormat="false" ht="14.25" hidden="false" customHeight="false" outlineLevel="0" collapsed="false">
      <c r="A65" s="55"/>
      <c r="B65" s="73" t="s">
        <v>235</v>
      </c>
      <c r="C65" s="9" t="s">
        <v>236</v>
      </c>
      <c r="D65" s="9" t="n">
        <v>405</v>
      </c>
      <c r="E65" s="29" t="s">
        <v>41</v>
      </c>
      <c r="F65" s="29" t="s">
        <v>22</v>
      </c>
      <c r="H65" s="9" t="s">
        <v>236</v>
      </c>
      <c r="I65" s="29" t="s">
        <v>22</v>
      </c>
      <c r="J65" s="12" t="n">
        <v>227</v>
      </c>
      <c r="K65" s="12" t="n">
        <v>206</v>
      </c>
      <c r="L65" s="12" t="n">
        <v>433</v>
      </c>
      <c r="M65" s="9" t="s">
        <v>43</v>
      </c>
      <c r="N65" s="9" t="n">
        <v>10</v>
      </c>
      <c r="O65" s="14" t="n">
        <f aca="false">+J65/L65</f>
        <v>0.524249422632795</v>
      </c>
      <c r="P65" s="15" t="n">
        <f aca="false">1-O65</f>
        <v>0.475750577367206</v>
      </c>
      <c r="Q65" s="16" t="n">
        <f aca="false">O65*N65</f>
        <v>5.24249422632795</v>
      </c>
      <c r="R65" s="16" t="n">
        <f aca="false">P65*N65</f>
        <v>4.75750577367205</v>
      </c>
      <c r="S65" s="17" t="s">
        <v>25</v>
      </c>
    </row>
    <row r="66" customFormat="false" ht="14.25" hidden="false" customHeight="false" outlineLevel="0" collapsed="false">
      <c r="A66" s="55"/>
      <c r="B66" s="56" t="s">
        <v>237</v>
      </c>
      <c r="C66" s="19" t="s">
        <v>238</v>
      </c>
      <c r="D66" s="9" t="n">
        <v>207</v>
      </c>
      <c r="E66" s="29" t="s">
        <v>33</v>
      </c>
      <c r="F66" s="29" t="s">
        <v>22</v>
      </c>
      <c r="H66" s="19" t="s">
        <v>238</v>
      </c>
      <c r="I66" s="29" t="s">
        <v>22</v>
      </c>
      <c r="J66" s="12" t="n">
        <v>136</v>
      </c>
      <c r="K66" s="12" t="n">
        <v>91</v>
      </c>
      <c r="L66" s="12" t="n">
        <v>227</v>
      </c>
      <c r="M66" s="9" t="s">
        <v>35</v>
      </c>
      <c r="N66" s="9" t="n">
        <v>14</v>
      </c>
      <c r="O66" s="14" t="n">
        <f aca="false">+J66/L66</f>
        <v>0.599118942731278</v>
      </c>
      <c r="P66" s="15" t="n">
        <f aca="false">1-O66</f>
        <v>0.400881057268723</v>
      </c>
      <c r="Q66" s="16" t="n">
        <f aca="false">O66*N66</f>
        <v>8.38766519823789</v>
      </c>
      <c r="R66" s="16" t="n">
        <f aca="false">P66*N66</f>
        <v>5.61233480176212</v>
      </c>
      <c r="S66" s="17" t="s">
        <v>25</v>
      </c>
    </row>
    <row r="67" customFormat="false" ht="14.25" hidden="false" customHeight="false" outlineLevel="0" collapsed="false">
      <c r="A67" s="55"/>
      <c r="B67" s="56" t="s">
        <v>239</v>
      </c>
      <c r="C67" s="19" t="s">
        <v>240</v>
      </c>
      <c r="D67" s="9" t="n">
        <v>1657</v>
      </c>
      <c r="E67" s="29" t="s">
        <v>67</v>
      </c>
      <c r="F67" s="29" t="s">
        <v>22</v>
      </c>
      <c r="H67" s="19" t="s">
        <v>240</v>
      </c>
      <c r="I67" s="29" t="s">
        <v>22</v>
      </c>
      <c r="J67" s="12" t="n">
        <v>998</v>
      </c>
      <c r="K67" s="12" t="n">
        <v>492</v>
      </c>
      <c r="L67" s="12" t="n">
        <v>1490</v>
      </c>
      <c r="M67" s="9" t="s">
        <v>49</v>
      </c>
      <c r="N67" s="9" t="n">
        <v>20</v>
      </c>
      <c r="O67" s="14" t="n">
        <f aca="false">+J67/L67</f>
        <v>0.669798657718121</v>
      </c>
      <c r="P67" s="15" t="n">
        <f aca="false">1-O67</f>
        <v>0.330201342281879</v>
      </c>
      <c r="Q67" s="16" t="n">
        <f aca="false">O67*N67</f>
        <v>13.3959731543624</v>
      </c>
      <c r="R67" s="16" t="n">
        <f aca="false">P67*N67</f>
        <v>6.60402684563758</v>
      </c>
      <c r="S67" s="17" t="s">
        <v>25</v>
      </c>
    </row>
    <row r="68" customFormat="false" ht="14.25" hidden="false" customHeight="false" outlineLevel="0" collapsed="false">
      <c r="A68" s="55"/>
      <c r="B68" s="56" t="s">
        <v>241</v>
      </c>
      <c r="C68" s="19" t="s">
        <v>242</v>
      </c>
      <c r="D68" s="9" t="n">
        <v>262</v>
      </c>
      <c r="E68" s="29" t="s">
        <v>43</v>
      </c>
      <c r="F68" s="10" t="s">
        <v>22</v>
      </c>
      <c r="H68" s="19" t="s">
        <v>242</v>
      </c>
      <c r="I68" s="10" t="s">
        <v>22</v>
      </c>
      <c r="J68" s="12" t="n">
        <v>144</v>
      </c>
      <c r="K68" s="12" t="n">
        <v>149</v>
      </c>
      <c r="L68" s="12" t="n">
        <v>293</v>
      </c>
      <c r="M68" s="9" t="s">
        <v>43</v>
      </c>
      <c r="N68" s="9" t="n">
        <v>10</v>
      </c>
      <c r="O68" s="14" t="n">
        <f aca="false">+J68/L68</f>
        <v>0.491467576791809</v>
      </c>
      <c r="P68" s="15" t="n">
        <f aca="false">1-O68</f>
        <v>0.508532423208191</v>
      </c>
      <c r="Q68" s="16" t="n">
        <f aca="false">O68*N68</f>
        <v>4.91467576791809</v>
      </c>
      <c r="R68" s="16" t="n">
        <f aca="false">P68*N68</f>
        <v>5.08532423208191</v>
      </c>
      <c r="S68" s="17" t="s">
        <v>25</v>
      </c>
    </row>
    <row r="69" customFormat="false" ht="14.25" hidden="false" customHeight="false" outlineLevel="0" collapsed="false">
      <c r="A69" s="36"/>
      <c r="B69" s="36"/>
      <c r="C69" s="36"/>
      <c r="D69" s="74"/>
      <c r="E69" s="36"/>
      <c r="F69" s="36"/>
      <c r="I69" s="36"/>
      <c r="J69" s="36"/>
      <c r="K69" s="36"/>
      <c r="L69" s="36"/>
    </row>
  </sheetData>
  <mergeCells count="16">
    <mergeCell ref="A2:A68"/>
    <mergeCell ref="J24:S32"/>
    <mergeCell ref="B34:B43"/>
    <mergeCell ref="J45:S57"/>
    <mergeCell ref="B58:B59"/>
    <mergeCell ref="D58:D59"/>
    <mergeCell ref="E58:E59"/>
    <mergeCell ref="F58:F59"/>
    <mergeCell ref="H58:H59"/>
    <mergeCell ref="I58:I59"/>
    <mergeCell ref="B61:B62"/>
    <mergeCell ref="D61:D62"/>
    <mergeCell ref="E61:E62"/>
    <mergeCell ref="F61:F62"/>
    <mergeCell ref="H61:H62"/>
    <mergeCell ref="I61:I6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K26" activeCellId="0" sqref="K26"/>
    </sheetView>
  </sheetViews>
  <sheetFormatPr defaultColWidth="10.66796875" defaultRowHeight="14.25" customHeight="false" zeroHeight="false" outlineLevelRow="0" outlineLevelCol="0"/>
  <cols>
    <col collapsed="false" customWidth="true" hidden="false" outlineLevel="0" max="2" min="2" style="0" width="28"/>
    <col collapsed="false" customWidth="true" hidden="false" outlineLevel="0" max="5" min="5" style="0" width="13.88"/>
    <col collapsed="false" customWidth="true" hidden="false" outlineLevel="0" max="7" min="7" style="0" width="2.88"/>
    <col collapsed="false" customWidth="true" hidden="false" outlineLevel="0" max="14" min="13" style="0" width="17.33"/>
    <col collapsed="false" customWidth="true" hidden="false" outlineLevel="0" max="18" min="15" style="0" width="11.44"/>
    <col collapsed="false" customWidth="true" hidden="false" outlineLevel="0" max="20" min="19" style="0" width="11.56"/>
  </cols>
  <sheetData>
    <row r="1" customFormat="false" ht="30.55" hidden="false" customHeight="false" outlineLevel="0" collapsed="false">
      <c r="A1" s="2"/>
      <c r="B1" s="2" t="s">
        <v>122</v>
      </c>
      <c r="C1" s="3" t="s">
        <v>1</v>
      </c>
      <c r="D1" s="3" t="s">
        <v>62</v>
      </c>
      <c r="E1" s="3" t="s">
        <v>63</v>
      </c>
      <c r="F1" s="3" t="s">
        <v>64</v>
      </c>
      <c r="H1" s="5" t="s">
        <v>13</v>
      </c>
      <c r="I1" s="5" t="s">
        <v>64</v>
      </c>
      <c r="J1" s="5" t="str">
        <f aca="false">EP!J1</f>
        <v>Nombre d’hommes au 1/1/2026</v>
      </c>
      <c r="K1" s="5" t="str">
        <f aca="false">EP!K1</f>
        <v>Nombre de femmes au 1/1/2026</v>
      </c>
      <c r="L1" s="5" t="str">
        <f aca="false">EP!L1</f>
        <v>Effectifs totaux au 1/1/2026</v>
      </c>
      <c r="M1" s="5" t="s">
        <v>63</v>
      </c>
      <c r="N1" s="5" t="s">
        <v>63</v>
      </c>
      <c r="O1" s="5" t="s">
        <v>8</v>
      </c>
      <c r="P1" s="5" t="s">
        <v>10</v>
      </c>
      <c r="Q1" s="5" t="s">
        <v>11</v>
      </c>
      <c r="R1" s="5" t="s">
        <v>12</v>
      </c>
      <c r="S1" s="5" t="s">
        <v>17</v>
      </c>
    </row>
    <row r="2" customFormat="false" ht="48" hidden="false" customHeight="true" outlineLevel="0" collapsed="false">
      <c r="A2" s="2" t="s">
        <v>243</v>
      </c>
      <c r="B2" s="56" t="s">
        <v>244</v>
      </c>
      <c r="C2" s="9" t="s">
        <v>245</v>
      </c>
      <c r="D2" s="9" t="n">
        <v>12</v>
      </c>
      <c r="E2" s="29" t="s">
        <v>152</v>
      </c>
      <c r="F2" s="29" t="s">
        <v>34</v>
      </c>
      <c r="H2" s="9" t="s">
        <v>245</v>
      </c>
      <c r="I2" s="17" t="s">
        <v>34</v>
      </c>
      <c r="J2" s="12" t="n">
        <v>8</v>
      </c>
      <c r="K2" s="12" t="n">
        <v>4</v>
      </c>
      <c r="L2" s="12" t="n">
        <v>12</v>
      </c>
      <c r="M2" s="9" t="s">
        <v>152</v>
      </c>
      <c r="N2" s="9" t="n">
        <v>2</v>
      </c>
      <c r="O2" s="14" t="n">
        <f aca="false">+J2/L2</f>
        <v>0.666666666666667</v>
      </c>
      <c r="P2" s="15" t="n">
        <f aca="false">1-O2</f>
        <v>0.333333333333333</v>
      </c>
      <c r="Q2" s="16" t="n">
        <f aca="false">O2*N2</f>
        <v>1.33333333333333</v>
      </c>
      <c r="R2" s="16" t="n">
        <f aca="false">P2*N2</f>
        <v>0.666666666666667</v>
      </c>
      <c r="S2" s="17" t="s">
        <v>223</v>
      </c>
    </row>
    <row r="3" customFormat="false" ht="28.5" hidden="false" customHeight="true" outlineLevel="0" collapsed="false">
      <c r="A3" s="2"/>
      <c r="B3" s="56" t="s">
        <v>246</v>
      </c>
      <c r="C3" s="9" t="s">
        <v>247</v>
      </c>
      <c r="D3" s="9" t="n">
        <v>526</v>
      </c>
      <c r="E3" s="29" t="s">
        <v>77</v>
      </c>
      <c r="F3" s="29" t="s">
        <v>22</v>
      </c>
      <c r="H3" s="75"/>
      <c r="I3" s="76"/>
      <c r="J3" s="75"/>
      <c r="K3" s="75"/>
      <c r="L3" s="75"/>
      <c r="M3" s="75"/>
      <c r="N3" s="75"/>
      <c r="O3" s="75"/>
      <c r="P3" s="75"/>
      <c r="Q3" s="75"/>
      <c r="R3" s="75"/>
      <c r="S3" s="75"/>
    </row>
    <row r="4" customFormat="false" ht="42" hidden="false" customHeight="true" outlineLevel="0" collapsed="false">
      <c r="A4" s="2"/>
      <c r="B4" s="56" t="s">
        <v>248</v>
      </c>
      <c r="C4" s="9" t="s">
        <v>249</v>
      </c>
      <c r="D4" s="9" t="n">
        <v>158</v>
      </c>
      <c r="E4" s="29" t="s">
        <v>94</v>
      </c>
      <c r="F4" s="29" t="s">
        <v>34</v>
      </c>
      <c r="H4" s="75"/>
      <c r="I4" s="76"/>
      <c r="J4" s="75"/>
      <c r="K4" s="75"/>
      <c r="L4" s="75"/>
      <c r="M4" s="75"/>
      <c r="N4" s="75"/>
      <c r="O4" s="75"/>
      <c r="P4" s="75"/>
      <c r="Q4" s="75"/>
      <c r="R4" s="75"/>
      <c r="S4" s="75"/>
    </row>
    <row r="5" customFormat="false" ht="39" hidden="false" customHeight="true" outlineLevel="0" collapsed="false">
      <c r="A5" s="2"/>
      <c r="B5" s="56" t="s">
        <v>250</v>
      </c>
      <c r="C5" s="9" t="s">
        <v>251</v>
      </c>
      <c r="D5" s="9" t="n">
        <v>13</v>
      </c>
      <c r="E5" s="29" t="s">
        <v>152</v>
      </c>
      <c r="F5" s="29" t="s">
        <v>34</v>
      </c>
      <c r="H5" s="9" t="s">
        <v>251</v>
      </c>
      <c r="I5" s="17" t="s">
        <v>34</v>
      </c>
      <c r="J5" s="12" t="n">
        <v>6</v>
      </c>
      <c r="K5" s="12" t="n">
        <v>7</v>
      </c>
      <c r="L5" s="12" t="n">
        <v>13</v>
      </c>
      <c r="M5" s="9" t="s">
        <v>152</v>
      </c>
      <c r="N5" s="9" t="n">
        <v>2</v>
      </c>
      <c r="O5" s="14" t="n">
        <f aca="false">+J5/L5</f>
        <v>0.461538461538462</v>
      </c>
      <c r="P5" s="15" t="n">
        <f aca="false">1-O5</f>
        <v>0.538461538461538</v>
      </c>
      <c r="Q5" s="16" t="n">
        <f aca="false">O5*N5</f>
        <v>0.923076923076923</v>
      </c>
      <c r="R5" s="16" t="n">
        <f aca="false">P5*N5</f>
        <v>1.07692307692308</v>
      </c>
      <c r="S5" s="17" t="s">
        <v>223</v>
      </c>
    </row>
  </sheetData>
  <mergeCells count="1">
    <mergeCell ref="A2:A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LibreOffice/26.2.0.3$Windows_X86_64 LibreOffice_project/620$Build-3</Application>
  <AppVersion>15.0000</AppVersion>
  <Company>MTES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2025-02-20T15:04:55Z</dcterms:created>
  <dc:creator>TEBOUL Veronique</dc:creator>
  <dc:description/>
  <dc:language>fr-FR</dc:language>
  <cp:lastModifiedBy>TEBOUL Veronique</cp:lastModifiedBy>
  <dcterms:modified xsi:type="dcterms:W3CDTF">2026-02-10T15:02:12Z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